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0"/>
  <workbookPr codeName="Ten_skoroszyt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5d9f9a2704e93a/EXPERT4YOU/SZKOLENIE EXCEL W DZIALE KSIĘGOWOŚCI/LM PROMOCYJNY/"/>
    </mc:Choice>
  </mc:AlternateContent>
  <xr:revisionPtr revIDLastSave="572" documentId="8_{AB9254B2-37AA-4A3E-B622-C58192599A11}" xr6:coauthVersionLast="47" xr6:coauthVersionMax="47" xr10:uidLastSave="{BAE82858-C151-4DAA-8B1E-38595F0923CE}"/>
  <bookViews>
    <workbookView xWindow="-108" yWindow="-108" windowWidth="23256" windowHeight="13176" tabRatio="920" activeTab="7" xr2:uid="{DE50FA59-5FAD-4B18-9137-10057EBB95E1}"/>
  </bookViews>
  <sheets>
    <sheet name="EXPERT4YOU" sheetId="18" r:id="rId1"/>
    <sheet name="Lista szkoleń" sheetId="28" r:id="rId2"/>
    <sheet name="SORTOWANIE" sheetId="20" r:id="rId3"/>
    <sheet name="KURSY WALUT Z NBP" sheetId="21" r:id="rId4"/>
    <sheet name="UNIKATOWE WARTOŚCI" sheetId="29" r:id="rId5"/>
    <sheet name="ZABEZPIECZENIE DUPLIKAT." sheetId="31" r:id="rId6"/>
    <sheet name="BLOKADA OSTAT. WIERSZA" sheetId="32" r:id="rId7"/>
    <sheet name="KOD RABATOWY" sheetId="34" r:id="rId8"/>
    <sheet name="ZOiS" sheetId="33" state="hidden" r:id="rId9"/>
  </sheets>
  <definedNames>
    <definedName name="_xlnm._FilterDatabase" localSheetId="6" hidden="1">'BLOKADA OSTAT. WIERSZA'!$A$1:$F$21</definedName>
    <definedName name="_xlnm._FilterDatabase" localSheetId="3" hidden="1">'KURSY WALUT Z NBP'!$A$1:$C$21</definedName>
    <definedName name="_xlnm._FilterDatabase" localSheetId="2" hidden="1">SORTOWANIE!$A$1:$G$21</definedName>
    <definedName name="_xlnm._FilterDatabase" localSheetId="4" hidden="1">'UNIKATOWE WARTOŚCI'!$A$1:$F$21</definedName>
    <definedName name="_xlnm._FilterDatabase" localSheetId="5" hidden="1">'ZABEZPIECZENIE DUPLIKAT.'!$A$1:$F$21</definedName>
    <definedName name="ExternalData_1" localSheetId="3" hidden="1">'KURSY WALUT Z NBP'!$H$5:$L$195</definedName>
    <definedName name="sprzedaż" localSheetId="8">#REF!</definedName>
    <definedName name="sprzedaż">#REF!</definedName>
  </definedNames>
  <calcPr calcId="191029"/>
  <pivotCaches>
    <pivotCache cacheId="1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9" l="1" a="1"/>
  <c r="J5" i="29" s="1"/>
  <c r="D111" i="32"/>
  <c r="E111" i="32"/>
  <c r="F111" i="32"/>
  <c r="G111" i="32"/>
  <c r="H111" i="32"/>
  <c r="J6" i="31"/>
  <c r="I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4" i="21"/>
  <c r="E3" i="21"/>
  <c r="E2" i="21"/>
  <c r="L11" i="33"/>
  <c r="L6" i="33"/>
  <c r="L14" i="33"/>
  <c r="L1" i="33"/>
  <c r="L8" i="33"/>
  <c r="D1" i="2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220501-55A3-4F69-80D5-099447DC5325}" keepAlive="1" name="Zapytanie — archiwum_tab_a_2024" description="Połączenie z zapytaniem „archiwum_tab_a_2024” w skoroszycie." type="5" refreshedVersion="8" background="1" saveData="1">
    <dbPr connection="Provider=Microsoft.Mashup.OleDb.1;Data Source=$Workbook$;Location=archiwum_tab_a_2024;Extended Properties=&quot;&quot;" command="SELECT * FROM [archiwum_tab_a_2024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<sst xmlns="http://schemas.openxmlformats.org/spreadsheetml/2006/main" count="1019" uniqueCount="304">
  <si>
    <t>Prowadzący:</t>
  </si>
  <si>
    <t>SEBASTIAN GODZISZEWSKI</t>
  </si>
  <si>
    <t>Imię</t>
  </si>
  <si>
    <t>Lp.</t>
  </si>
  <si>
    <t>Zadania do przygotowania</t>
  </si>
  <si>
    <t>Excel</t>
  </si>
  <si>
    <t>Poziom podstawowy</t>
  </si>
  <si>
    <t>Poziom średnio-zaawansowany</t>
  </si>
  <si>
    <t>Poziom zaawansowany</t>
  </si>
  <si>
    <t>Poziom ekspercki</t>
  </si>
  <si>
    <t>Tabele i wykresy przestawne</t>
  </si>
  <si>
    <t>Power Pivot w Excelu</t>
  </si>
  <si>
    <t>Prezentacja graficzna danych (wykresy)</t>
  </si>
  <si>
    <t>Excle w dziale kadr</t>
  </si>
  <si>
    <t>Power Query w Excelu</t>
  </si>
  <si>
    <t>VBA w Excelu</t>
  </si>
  <si>
    <t>VBA w praktyce</t>
  </si>
  <si>
    <t>VBA w Excelu - User Form</t>
  </si>
  <si>
    <t>Word</t>
  </si>
  <si>
    <t>PowerPoint</t>
  </si>
  <si>
    <t>Teams</t>
  </si>
  <si>
    <t>Microsoft Teams od podstaw do eksperta</t>
  </si>
  <si>
    <t>WordPress</t>
  </si>
  <si>
    <t>Jak stworzyć stronę internetową w jeden dzień</t>
  </si>
  <si>
    <t>Power BI Desktop</t>
  </si>
  <si>
    <t>Microsoft Power BI Desktop</t>
  </si>
  <si>
    <t>Excel w księgowości</t>
  </si>
  <si>
    <t>Microsoft Excel - praktyczne zadania</t>
  </si>
  <si>
    <t>LP.</t>
  </si>
  <si>
    <t>Nazwa firmy</t>
  </si>
  <si>
    <t>Przedstawiciel firmy</t>
  </si>
  <si>
    <t>Nr FV</t>
  </si>
  <si>
    <t>Data wystawienia FV</t>
  </si>
  <si>
    <t>Termin płatności</t>
  </si>
  <si>
    <t>Kwota brutto</t>
  </si>
  <si>
    <t>Podatek</t>
  </si>
  <si>
    <t>NexTech</t>
  </si>
  <si>
    <t>Adrian Sosnowski</t>
  </si>
  <si>
    <t>BioGen</t>
  </si>
  <si>
    <t>Agnieszka Kowal</t>
  </si>
  <si>
    <t>SkyNet</t>
  </si>
  <si>
    <t>Aleksandra Kaczmarek</t>
  </si>
  <si>
    <t>EcoWave</t>
  </si>
  <si>
    <t>Andrzej Jankowski</t>
  </si>
  <si>
    <t>DigiMax</t>
  </si>
  <si>
    <t>Anna Nowak</t>
  </si>
  <si>
    <t>AeroFly</t>
  </si>
  <si>
    <t>Anna Szymańska</t>
  </si>
  <si>
    <t>ZenCorp</t>
  </si>
  <si>
    <t>Ewa Nowakowska</t>
  </si>
  <si>
    <t>QuickFix</t>
  </si>
  <si>
    <t>Jan Kowalski</t>
  </si>
  <si>
    <t>PureFit</t>
  </si>
  <si>
    <t>Joanna Zając</t>
  </si>
  <si>
    <t>StarLux</t>
  </si>
  <si>
    <t>Karolina Kowalczyk</t>
  </si>
  <si>
    <t>ByteHub</t>
  </si>
  <si>
    <t>Katarzyna Wojcik</t>
  </si>
  <si>
    <t>GreenGo</t>
  </si>
  <si>
    <t>Klaudia Kaczor</t>
  </si>
  <si>
    <t>NovaLab</t>
  </si>
  <si>
    <t>Krzysztof Kozłowski</t>
  </si>
  <si>
    <t>SafeNet</t>
  </si>
  <si>
    <t>Marcin Mazur</t>
  </si>
  <si>
    <t>BlueSky</t>
  </si>
  <si>
    <t>Marcin Wójcik</t>
  </si>
  <si>
    <t>FastNet</t>
  </si>
  <si>
    <t>Martyna Nowicka</t>
  </si>
  <si>
    <t>SunTech</t>
  </si>
  <si>
    <t>Michał Piotrowski</t>
  </si>
  <si>
    <t>TrueFit</t>
  </si>
  <si>
    <t>Monika Michalska</t>
  </si>
  <si>
    <t>ProLink</t>
  </si>
  <si>
    <t>Piotr Nowicki</t>
  </si>
  <si>
    <t>MaxFlow</t>
  </si>
  <si>
    <t>Tomasz Woźniak</t>
  </si>
  <si>
    <t>FV/376/9/2024</t>
  </si>
  <si>
    <t>FV/335/9/2024</t>
  </si>
  <si>
    <t>FV/218/9/2024</t>
  </si>
  <si>
    <t>FV/196/9/2024</t>
  </si>
  <si>
    <t>FV/869/9/2024</t>
  </si>
  <si>
    <t>FV/544/9/2024</t>
  </si>
  <si>
    <t>FV/682/9/2024</t>
  </si>
  <si>
    <t>FV/547/9/2024</t>
  </si>
  <si>
    <t>FV/872/9/2024</t>
  </si>
  <si>
    <t>FV/684/9/2024</t>
  </si>
  <si>
    <t>FV/620/9/2024</t>
  </si>
  <si>
    <t>FV/336/9/2024</t>
  </si>
  <si>
    <t>FV/125/9/2024</t>
  </si>
  <si>
    <t>FV/232/9/2024</t>
  </si>
  <si>
    <t>FV/180/9/2024</t>
  </si>
  <si>
    <t>FV/83/9/2024</t>
  </si>
  <si>
    <t>FV/369/9/2024</t>
  </si>
  <si>
    <t>FV/490/9/2024</t>
  </si>
  <si>
    <t>FV/354/9/2024</t>
  </si>
  <si>
    <t>WALUTA</t>
  </si>
  <si>
    <t>KURS</t>
  </si>
  <si>
    <t>USD</t>
  </si>
  <si>
    <t>EURO</t>
  </si>
  <si>
    <t>GBP</t>
  </si>
  <si>
    <t>CHF</t>
  </si>
  <si>
    <t>376/9/2024</t>
  </si>
  <si>
    <t>232/8/2024</t>
  </si>
  <si>
    <t>335/9/2024</t>
  </si>
  <si>
    <t>218/9/2024</t>
  </si>
  <si>
    <t>196/9/2024</t>
  </si>
  <si>
    <t>125/7/2024</t>
  </si>
  <si>
    <t>869/9/2024</t>
  </si>
  <si>
    <t>544/9/2024</t>
  </si>
  <si>
    <t>180/8/2024</t>
  </si>
  <si>
    <t>682/9/2024</t>
  </si>
  <si>
    <t>547/9/2024</t>
  </si>
  <si>
    <t>872/9/2024</t>
  </si>
  <si>
    <t>83/8/2024</t>
  </si>
  <si>
    <t>684/9/2024</t>
  </si>
  <si>
    <t>620/9/2024</t>
  </si>
  <si>
    <t>369/7/2024</t>
  </si>
  <si>
    <t>490/7/2024</t>
  </si>
  <si>
    <t>336/9/2024</t>
  </si>
  <si>
    <t>354/8/2024</t>
  </si>
  <si>
    <t>125/9/2024</t>
  </si>
  <si>
    <t>987/8/2024</t>
  </si>
  <si>
    <t>90/9/2024</t>
  </si>
  <si>
    <t>650/8/2024</t>
  </si>
  <si>
    <t>126/9/2024</t>
  </si>
  <si>
    <t>553/8/2024</t>
  </si>
  <si>
    <t>84/7/2024</t>
  </si>
  <si>
    <t>587/7/2024</t>
  </si>
  <si>
    <t>135/8/2024</t>
  </si>
  <si>
    <t>868/9/2024</t>
  </si>
  <si>
    <t>641/8/2024</t>
  </si>
  <si>
    <t>863/7/2024</t>
  </si>
  <si>
    <t>531/8/2024</t>
  </si>
  <si>
    <t>679/7/2024</t>
  </si>
  <si>
    <t>616/8/2024</t>
  </si>
  <si>
    <t>987/7/2024</t>
  </si>
  <si>
    <t>92/9/2024</t>
  </si>
  <si>
    <t>814/7/2024</t>
  </si>
  <si>
    <t>219/9/2024</t>
  </si>
  <si>
    <t>209/8/2024</t>
  </si>
  <si>
    <t>73/9/2024</t>
  </si>
  <si>
    <t>740/8/2024</t>
  </si>
  <si>
    <t>188/7/2024</t>
  </si>
  <si>
    <t>431/7/2024</t>
  </si>
  <si>
    <t>174/7/2024</t>
  </si>
  <si>
    <t>377/7/2024</t>
  </si>
  <si>
    <t>176/8/2024</t>
  </si>
  <si>
    <t>994/7/2024</t>
  </si>
  <si>
    <t>824/9/2024</t>
  </si>
  <si>
    <t>420/8/2024</t>
  </si>
  <si>
    <t>271/7/2024</t>
  </si>
  <si>
    <t>288/7/2024</t>
  </si>
  <si>
    <t>758/9/2024</t>
  </si>
  <si>
    <t>932/7/2024</t>
  </si>
  <si>
    <t>942/9/2024</t>
  </si>
  <si>
    <t>747/7/2024</t>
  </si>
  <si>
    <t>381/8/2024</t>
  </si>
  <si>
    <t>926/8/2024</t>
  </si>
  <si>
    <t>979/8/2024</t>
  </si>
  <si>
    <t>838/9/2024</t>
  </si>
  <si>
    <t>515/8/2024</t>
  </si>
  <si>
    <t>765/8/2024</t>
  </si>
  <si>
    <t>452/9/2024</t>
  </si>
  <si>
    <t>957/8/2024</t>
  </si>
  <si>
    <t>798/9/2024</t>
  </si>
  <si>
    <t>413/8/2024</t>
  </si>
  <si>
    <t>241/7/2024</t>
  </si>
  <si>
    <t>116/9/2024</t>
  </si>
  <si>
    <t>142/7/2024</t>
  </si>
  <si>
    <t>758/7/2024</t>
  </si>
  <si>
    <t>504/9/2024</t>
  </si>
  <si>
    <t>761/9/2024</t>
  </si>
  <si>
    <t>796/7/2024</t>
  </si>
  <si>
    <t>613/8/2024</t>
  </si>
  <si>
    <t>529/8/2024</t>
  </si>
  <si>
    <t>533/8/2024</t>
  </si>
  <si>
    <t>199/9/2024</t>
  </si>
  <si>
    <t>362/8/2024</t>
  </si>
  <si>
    <t>32/8/2024</t>
  </si>
  <si>
    <t>829/9/2024</t>
  </si>
  <si>
    <t>604/7/2024</t>
  </si>
  <si>
    <t>844/8/2024</t>
  </si>
  <si>
    <t>14/7/2024</t>
  </si>
  <si>
    <t>135/7/2024</t>
  </si>
  <si>
    <t>71/8/2024</t>
  </si>
  <si>
    <t>814/9/2024</t>
  </si>
  <si>
    <t>378/8/2024</t>
  </si>
  <si>
    <t>357/8/2024</t>
  </si>
  <si>
    <t>496/7/2024</t>
  </si>
  <si>
    <t>440/7/2024</t>
  </si>
  <si>
    <t>347/9/2024</t>
  </si>
  <si>
    <t>83/7/2024</t>
  </si>
  <si>
    <t>61/8/2024</t>
  </si>
  <si>
    <t>600/7/2024</t>
  </si>
  <si>
    <t>115/8/2024</t>
  </si>
  <si>
    <t>355/9/2024</t>
  </si>
  <si>
    <t>412/7/2024</t>
  </si>
  <si>
    <t>964/9/2024</t>
  </si>
  <si>
    <t>752/8/2024</t>
  </si>
  <si>
    <t>10/7/2024</t>
  </si>
  <si>
    <t>492/7/2024</t>
  </si>
  <si>
    <t>833/8/2024</t>
  </si>
  <si>
    <t>177/9/2024</t>
  </si>
  <si>
    <t>604/9/2024</t>
  </si>
  <si>
    <t>396/9/2024</t>
  </si>
  <si>
    <t>Pobierz dane z NBP</t>
  </si>
  <si>
    <t>i przypisz dynamicznie dany kurs</t>
  </si>
  <si>
    <t>WARTOŚĆ NETTO FV w PLN</t>
  </si>
  <si>
    <t>Zabezpiecz nr faktur przed duplikatami</t>
  </si>
  <si>
    <t>Zadanie do przygotowania</t>
  </si>
  <si>
    <t>Przygotuj dynamiczną listę unikatowych firm</t>
  </si>
  <si>
    <t>Zablokuj ostatni wiersz z podsumowaniem</t>
  </si>
  <si>
    <t>Zestawienia Obrotów i Sald</t>
  </si>
  <si>
    <t>Numer konta</t>
  </si>
  <si>
    <t>Nazwa konta</t>
  </si>
  <si>
    <t>Bilans otwarcia</t>
  </si>
  <si>
    <t>Obroty za okres styczeń 2023</t>
  </si>
  <si>
    <t>Obroty narastająco na dzień 31.01.2023</t>
  </si>
  <si>
    <t>Saldo dwustronne na dzień 31.01.2023</t>
  </si>
  <si>
    <t>Wn</t>
  </si>
  <si>
    <t>Ma</t>
  </si>
  <si>
    <t>Kontrola</t>
  </si>
  <si>
    <t>Nr konta</t>
  </si>
  <si>
    <t>024</t>
  </si>
  <si>
    <t>012</t>
  </si>
  <si>
    <t>Budynki,lokale oraz obiekty inż.lądowej i wodnej</t>
  </si>
  <si>
    <t>012-1</t>
  </si>
  <si>
    <t>Budynki</t>
  </si>
  <si>
    <t>012-2</t>
  </si>
  <si>
    <t>Budowle</t>
  </si>
  <si>
    <t>016</t>
  </si>
  <si>
    <t>Prawo użytkowania wieczystego gruntu</t>
  </si>
  <si>
    <t>016-1</t>
  </si>
  <si>
    <t>Prawo wieczystego użytkowania gruntów miasto MIAST</t>
  </si>
  <si>
    <t>016-2</t>
  </si>
  <si>
    <t>Prawo wieczystego użytkowania gruntów gmina MIAST</t>
  </si>
  <si>
    <t>016-3</t>
  </si>
  <si>
    <t>Prawo wieczystego użytkowania gruntów gmina gronowo elbląskie</t>
  </si>
  <si>
    <t>Inne wartości niematerialne i prawne</t>
  </si>
  <si>
    <t>024-10</t>
  </si>
  <si>
    <t>Wartości niemat.i prawne-Zakład Produkcji Wody</t>
  </si>
  <si>
    <t>024-11</t>
  </si>
  <si>
    <t>Wartości niemat.i prawne-Zakład Wodociągów</t>
  </si>
  <si>
    <t>024-12</t>
  </si>
  <si>
    <t>Wartości niemat.i prawne-Zakład Kanalizacji</t>
  </si>
  <si>
    <t>024-13</t>
  </si>
  <si>
    <t>Wartości niemat.i prawne-oczyszczalnia ścieków</t>
  </si>
  <si>
    <t>024-20</t>
  </si>
  <si>
    <t>Wartości niemat.i prawne-Dział Energomechanika</t>
  </si>
  <si>
    <t>024-21</t>
  </si>
  <si>
    <t>Wartości niemat.i prawne-Centralna Wodomierzownia</t>
  </si>
  <si>
    <t>024-22</t>
  </si>
  <si>
    <t>Wartości niemat.i prawne- ZUT</t>
  </si>
  <si>
    <t>024-24</t>
  </si>
  <si>
    <t>Wartości niemat.i prawne-Lab.Wody</t>
  </si>
  <si>
    <t>024-25</t>
  </si>
  <si>
    <t>Wartości niemat.i prawne-Lab.Ścieków</t>
  </si>
  <si>
    <t>024-26</t>
  </si>
  <si>
    <t>Wartości niemat.i prawne-Zarząd</t>
  </si>
  <si>
    <t>024-28</t>
  </si>
  <si>
    <t>Wartości niemat.i prawne-Pogotowie Techniczne</t>
  </si>
  <si>
    <t>024-31</t>
  </si>
  <si>
    <t>Wartości niemat.i prawne-PIU</t>
  </si>
  <si>
    <t>062</t>
  </si>
  <si>
    <t>Umorzenie budynków ,lokali oraz obiektów inż.lądowej i wodnej</t>
  </si>
  <si>
    <t>062-1</t>
  </si>
  <si>
    <t>Umorzenie budynków</t>
  </si>
  <si>
    <t>062-2</t>
  </si>
  <si>
    <t>Umorzenie lokali oraz obiektów inż.lądowej</t>
  </si>
  <si>
    <t>074</t>
  </si>
  <si>
    <t>Umorzenie innych wartości niematerialnych i prawnych</t>
  </si>
  <si>
    <t>074-10</t>
  </si>
  <si>
    <t>Umorzenie innych wartości niemater.i prawnych ZPW</t>
  </si>
  <si>
    <t>074-11</t>
  </si>
  <si>
    <t>Umorzenie innych wartości niemater.i prawnych Zakład Wodociągów</t>
  </si>
  <si>
    <t>074-12</t>
  </si>
  <si>
    <t>Umorzenie innych wartości niemater.i prawnych Z-d Kanalizacji</t>
  </si>
  <si>
    <t>074-13</t>
  </si>
  <si>
    <t>Umorzenie innych wartości niemate.i prawnych Z.O.Ś</t>
  </si>
  <si>
    <t>074-20</t>
  </si>
  <si>
    <t>074-21</t>
  </si>
  <si>
    <t>Umorzenie innych wartości niemater.i prawnych Wodomierzownia</t>
  </si>
  <si>
    <t>074-22</t>
  </si>
  <si>
    <t>Umorzenie innych wartości niemater.i prawnych ZUT</t>
  </si>
  <si>
    <t>074-24</t>
  </si>
  <si>
    <t>Umorzenie innych wartości niemater.i prawnych Lab.Wody</t>
  </si>
  <si>
    <t>074-25</t>
  </si>
  <si>
    <t>Umorzenie innych wartości niemater.i prawnych Lab.Ścieków</t>
  </si>
  <si>
    <t>074-26</t>
  </si>
  <si>
    <t>Umorzenie innych wartości niemater.i prawnych Zarząd</t>
  </si>
  <si>
    <t>074-28</t>
  </si>
  <si>
    <t>Umorzenie innych wartości niemater.i prawnych Pogotowie Techniczne</t>
  </si>
  <si>
    <t>074-31</t>
  </si>
  <si>
    <t>Umorzenie innych wartości niemater.i prawnych PIU</t>
  </si>
  <si>
    <t>Posortuj daty wystawienia i nr faktur rosnąco</t>
  </si>
  <si>
    <t>Umorzenie innych wartości niemater.i prawnych Energo-Mech.</t>
  </si>
  <si>
    <t>Excel dla księgowych - szybkie i efektywne rozwiązania</t>
  </si>
  <si>
    <t>FV</t>
  </si>
  <si>
    <t>data</t>
  </si>
  <si>
    <t>Suma</t>
  </si>
  <si>
    <t>QWERTY</t>
  </si>
  <si>
    <t>Etykiety wierszy</t>
  </si>
  <si>
    <t>Suma końcowa</t>
  </si>
  <si>
    <t>ASSDFG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</si>
</sst>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#,##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3C8E"/>
        <bgColor indexed="64"/>
      </patternFill>
    </fill>
    <fill>
      <patternFill patternType="solid">
        <fgColor rgb="FF263C8E"/>
        <bgColor theme="4"/>
      </patternFill>
    </fill>
    <fill>
      <patternFill patternType="solid">
        <fgColor rgb="FFED1B5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C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1B5F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1"/>
    <xf numFmtId="0" fontId="7" fillId="0" borderId="0" xfId="4"/>
    <xf numFmtId="0" fontId="5" fillId="0" borderId="1" xfId="3" applyBorder="1"/>
    <xf numFmtId="164" fontId="5" fillId="0" borderId="1" xfId="5" applyNumberFormat="1" applyBorder="1"/>
    <xf numFmtId="0" fontId="8" fillId="0" borderId="0" xfId="4" applyFont="1" applyAlignment="1">
      <alignment horizontal="center" vertical="center"/>
    </xf>
    <xf numFmtId="0" fontId="8" fillId="0" borderId="0" xfId="4" applyFont="1"/>
    <xf numFmtId="0" fontId="2" fillId="0" borderId="5" xfId="1" applyBorder="1"/>
    <xf numFmtId="0" fontId="3" fillId="4" borderId="5" xfId="1" applyFont="1" applyFill="1" applyBorder="1"/>
    <xf numFmtId="49" fontId="2" fillId="0" borderId="0" xfId="1" applyNumberFormat="1"/>
    <xf numFmtId="0" fontId="0" fillId="2" borderId="0" xfId="0" applyFill="1" applyAlignment="1">
      <alignment horizontal="left" vertical="center"/>
    </xf>
    <xf numFmtId="0" fontId="0" fillId="6" borderId="0" xfId="0" applyFill="1"/>
    <xf numFmtId="0" fontId="0" fillId="6" borderId="0" xfId="0" applyFill="1" applyAlignment="1">
      <alignment horizontal="left" vertical="center"/>
    </xf>
    <xf numFmtId="0" fontId="0" fillId="7" borderId="0" xfId="0" applyFill="1"/>
    <xf numFmtId="0" fontId="0" fillId="7" borderId="0" xfId="0" applyFill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horizontal="left" vertical="center"/>
    </xf>
    <xf numFmtId="0" fontId="0" fillId="9" borderId="0" xfId="0" applyFill="1"/>
    <xf numFmtId="0" fontId="0" fillId="9" borderId="0" xfId="0" applyFill="1" applyAlignment="1">
      <alignment horizontal="left" vertical="center"/>
    </xf>
    <xf numFmtId="0" fontId="11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10" borderId="0" xfId="0" applyFont="1" applyFill="1"/>
    <xf numFmtId="0" fontId="11" fillId="10" borderId="0" xfId="0" applyFont="1" applyFill="1" applyAlignment="1">
      <alignment horizontal="left" vertical="center"/>
    </xf>
    <xf numFmtId="0" fontId="11" fillId="10" borderId="0" xfId="0" applyFont="1" applyFill="1"/>
    <xf numFmtId="0" fontId="0" fillId="0" borderId="1" xfId="0" applyBorder="1"/>
    <xf numFmtId="14" fontId="0" fillId="0" borderId="1" xfId="0" applyNumberFormat="1" applyBorder="1"/>
    <xf numFmtId="6" fontId="0" fillId="0" borderId="1" xfId="0" applyNumberFormat="1" applyBorder="1"/>
    <xf numFmtId="9" fontId="0" fillId="0" borderId="1" xfId="0" applyNumberFormat="1" applyBorder="1"/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12" fillId="2" borderId="0" xfId="0" applyFont="1" applyFill="1" applyAlignment="1">
      <alignment horizontal="centerContinuous"/>
    </xf>
    <xf numFmtId="0" fontId="5" fillId="0" borderId="0" xfId="4" applyFont="1"/>
    <xf numFmtId="0" fontId="7" fillId="11" borderId="0" xfId="4" applyFill="1"/>
    <xf numFmtId="164" fontId="5" fillId="0" borderId="8" xfId="5" applyNumberFormat="1" applyBorder="1"/>
    <xf numFmtId="0" fontId="6" fillId="3" borderId="2" xfId="3" applyFont="1" applyFill="1" applyBorder="1" applyAlignment="1">
      <alignment vertical="center"/>
    </xf>
    <xf numFmtId="0" fontId="6" fillId="3" borderId="3" xfId="3" applyFont="1" applyFill="1" applyBorder="1" applyAlignment="1">
      <alignment vertical="center"/>
    </xf>
    <xf numFmtId="0" fontId="6" fillId="3" borderId="0" xfId="3" applyFont="1" applyFill="1" applyAlignment="1">
      <alignment vertical="center"/>
    </xf>
    <xf numFmtId="0" fontId="7" fillId="0" borderId="0" xfId="4" applyAlignment="1">
      <alignment vertical="center"/>
    </xf>
    <xf numFmtId="0" fontId="6" fillId="5" borderId="0" xfId="4" applyFont="1" applyFill="1" applyAlignment="1">
      <alignment vertical="center"/>
    </xf>
    <xf numFmtId="4" fontId="5" fillId="11" borderId="9" xfId="2" applyNumberFormat="1" applyFont="1" applyFill="1" applyBorder="1"/>
    <xf numFmtId="165" fontId="0" fillId="0" borderId="1" xfId="0" applyNumberFormat="1" applyBorder="1"/>
    <xf numFmtId="14" fontId="0" fillId="0" borderId="0" xfId="0" applyNumberFormat="1"/>
    <xf numFmtId="165" fontId="0" fillId="0" borderId="0" xfId="0" applyNumberFormat="1"/>
    <xf numFmtId="0" fontId="8" fillId="11" borderId="0" xfId="4" applyFont="1" applyFill="1"/>
    <xf numFmtId="0" fontId="3" fillId="12" borderId="5" xfId="1" applyFont="1" applyFill="1" applyBorder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0" fillId="0" borderId="0" xfId="0" quotePrefix="1" applyAlignment="1">
      <alignment vertical="top"/>
    </xf>
    <xf numFmtId="0" fontId="6" fillId="5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/>
    </xf>
    <xf numFmtId="0" fontId="15" fillId="11" borderId="0" xfId="0" applyFont="1" applyFill="1" applyAlignment="1">
      <alignment vertical="top"/>
    </xf>
    <xf numFmtId="43" fontId="15" fillId="11" borderId="0" xfId="7" applyFont="1" applyFill="1" applyAlignment="1">
      <alignment vertical="top"/>
    </xf>
    <xf numFmtId="0" fontId="13" fillId="3" borderId="0" xfId="0" applyFont="1" applyFill="1" applyAlignment="1">
      <alignment horizontal="center" vertical="center"/>
    </xf>
    <xf numFmtId="0" fontId="18" fillId="0" borderId="0" xfId="0" applyFont="1" applyAlignment="1">
      <alignment vertical="top"/>
    </xf>
    <xf numFmtId="0" fontId="19" fillId="5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16" fillId="3" borderId="0" xfId="0" quotePrefix="1" applyFont="1" applyFill="1" applyAlignment="1">
      <alignment horizontal="center" vertical="top"/>
    </xf>
    <xf numFmtId="0" fontId="16" fillId="5" borderId="0" xfId="0" applyFont="1" applyFill="1" applyAlignment="1">
      <alignment horizontal="center" vertical="top"/>
    </xf>
    <xf numFmtId="0" fontId="0" fillId="13" borderId="11" xfId="0" applyFill="1" applyBorder="1"/>
    <xf numFmtId="14" fontId="0" fillId="13" borderId="11" xfId="0" applyNumberFormat="1" applyFill="1" applyBorder="1"/>
    <xf numFmtId="165" fontId="0" fillId="13" borderId="11" xfId="0" applyNumberFormat="1" applyFill="1" applyBorder="1"/>
    <xf numFmtId="0" fontId="0" fillId="0" borderId="11" xfId="0" applyBorder="1"/>
    <xf numFmtId="14" fontId="0" fillId="0" borderId="11" xfId="0" applyNumberFormat="1" applyBorder="1"/>
    <xf numFmtId="165" fontId="0" fillId="0" borderId="11" xfId="0" applyNumberFormat="1" applyBorder="1"/>
    <xf numFmtId="0" fontId="7" fillId="3" borderId="0" xfId="4" applyFill="1" applyAlignment="1">
      <alignment horizontal="center" vertical="center"/>
    </xf>
    <xf numFmtId="0" fontId="7" fillId="11" borderId="10" xfId="4" applyFill="1" applyBorder="1" applyAlignment="1">
      <alignment horizontal="center"/>
    </xf>
    <xf numFmtId="0" fontId="7" fillId="11" borderId="4" xfId="4" applyFill="1" applyBorder="1" applyAlignment="1">
      <alignment horizontal="center"/>
    </xf>
    <xf numFmtId="0" fontId="7" fillId="0" borderId="0" xfId="4" applyAlignment="1">
      <alignment horizontal="center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center"/>
    </xf>
    <xf numFmtId="0" fontId="0" fillId="0" borderId="6" xfId="0" applyBorder="1"/>
    <xf numFmtId="14" fontId="7" fillId="0" borderId="0" xfId="4" applyNumberFormat="1"/>
    <xf numFmtId="0" fontId="7" fillId="0" borderId="0" xfId="4" applyFill="1"/>
    <xf numFmtId="14" fontId="7" fillId="0" borderId="0" xfId="4" applyNumberFormat="1" applyAlignment="1">
      <alignment vertical="center"/>
    </xf>
    <xf numFmtId="0" fontId="0" fillId="13" borderId="12" xfId="0" applyFill="1" applyBorder="1"/>
    <xf numFmtId="0" fontId="0" fillId="0" borderId="12" xfId="0" applyBorder="1"/>
    <xf numFmtId="9" fontId="0" fillId="13" borderId="11" xfId="0" applyNumberFormat="1" applyFill="1" applyBorder="1"/>
    <xf numFmtId="9" fontId="0" fillId="0" borderId="11" xfId="0" applyNumberFormat="1" applyBorder="1"/>
    <xf numFmtId="0" fontId="13" fillId="3" borderId="0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0" fillId="0" borderId="14" xfId="0" applyBorder="1"/>
    <xf numFmtId="0" fontId="0" fillId="13" borderId="0" xfId="0" applyFill="1" applyBorder="1"/>
    <xf numFmtId="0" fontId="0" fillId="13" borderId="13" xfId="0" applyFill="1" applyBorder="1"/>
    <xf numFmtId="9" fontId="0" fillId="13" borderId="13" xfId="0" applyNumberFormat="1" applyFill="1" applyBorder="1"/>
    <xf numFmtId="165" fontId="0" fillId="13" borderId="13" xfId="0" applyNumberFormat="1" applyFill="1" applyBorder="1"/>
    <xf numFmtId="14" fontId="0" fillId="13" borderId="13" xfId="0" applyNumberFormat="1" applyFill="1" applyBorder="1"/>
    <xf numFmtId="0" fontId="0" fillId="0" borderId="4" xfId="0" applyBorder="1"/>
    <xf numFmtId="9" fontId="0" fillId="0" borderId="16" xfId="0" applyNumberFormat="1" applyBorder="1"/>
    <xf numFmtId="0" fontId="10" fillId="3" borderId="15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14" fontId="0" fillId="0" borderId="6" xfId="0" applyNumberFormat="1" applyBorder="1"/>
    <xf numFmtId="165" fontId="0" fillId="0" borderId="6" xfId="0" applyNumberFormat="1" applyBorder="1"/>
    <xf numFmtId="0" fontId="0" fillId="0" borderId="0" xfId="0" pivotButton="1"/>
    <xf numFmtId="0" fontId="0" fillId="0" borderId="0" xfId="0" applyAlignment="1">
      <alignment horizontal="left"/>
    </xf>
  </cellXfs>
  <cellStyles count="8">
    <cellStyle name="Dziesiętny" xfId="7" builtinId="3"/>
    <cellStyle name="Normalny" xfId="0" builtinId="0"/>
    <cellStyle name="Normalny 2" xfId="1" xr:uid="{DBE479AD-D6BE-42FC-8CC6-9DF74DEE8332}"/>
    <cellStyle name="Normalny 3" xfId="4" xr:uid="{4AC7F3D4-66B4-43AB-8514-BB9FC5855BE1}"/>
    <cellStyle name="Normalny_Arkusz1" xfId="3" xr:uid="{BA24E72F-C480-4F02-B824-D9467F257A97}"/>
    <cellStyle name="Procentowy" xfId="2" builtinId="5"/>
    <cellStyle name="Procentowy 2" xfId="6" xr:uid="{871F9A6D-6ECD-4F2F-B7A0-B5552466CB37}"/>
    <cellStyle name="Walutowy_Arkusz1" xfId="5" xr:uid="{DF664B1E-F90F-4EB0-BE0F-DA1380376298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263C8E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rgb="FF263C8E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numFmt numFmtId="13" formatCode="0%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65" formatCode="#,##0\ &quot;zł&quot;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19" formatCode="dd/mm/yyyy"/>
    </dxf>
  </dxfs>
  <tableStyles count="0" defaultTableStyle="TableStyleMedium2" defaultPivotStyle="PivotStyleLight16"/>
  <colors>
    <mruColors>
      <color rgb="FF263C8E"/>
      <color rgb="FFED1B5F"/>
      <color rgb="FFE4DCFC"/>
      <color rgb="FFCDBDF9"/>
      <color rgb="FF860DFF"/>
      <color rgb="FFE6CD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xpert4you.pl/szkolenia-online-lista/" TargetMode="External"/><Relationship Id="rId1" Type="http://schemas.openxmlformats.org/officeDocument/2006/relationships/hyperlink" Target="#'Lista szkole&#324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s://expert4you.pl/szkolenia-online-lista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#SORTOWANI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KURSY WALUT Z NBP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UNIKATOWE WARTO&#346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ZABEZPIECZENIE DUPLIKAT.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BLOKADA OSTAT. WIERSZ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</xdr:colOff>
      <xdr:row>21</xdr:row>
      <xdr:rowOff>76200</xdr:rowOff>
    </xdr:from>
    <xdr:to>
      <xdr:col>14</xdr:col>
      <xdr:colOff>403860</xdr:colOff>
      <xdr:row>25</xdr:row>
      <xdr:rowOff>22860</xdr:rowOff>
    </xdr:to>
    <xdr:sp macro="" textlink="">
      <xdr:nvSpPr>
        <xdr:cNvPr id="3" name="Prostokąt: zaokrąglone rogi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52060" y="4099560"/>
          <a:ext cx="3886200" cy="678180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/>
            <a:t>LISTA SZKOLEŃ</a:t>
          </a:r>
        </a:p>
      </xdr:txBody>
    </xdr:sp>
    <xdr:clientData/>
  </xdr:twoCellAnchor>
  <xdr:twoCellAnchor editAs="oneCell">
    <xdr:from>
      <xdr:col>9</xdr:col>
      <xdr:colOff>182880</xdr:colOff>
      <xdr:row>1</xdr:row>
      <xdr:rowOff>94458</xdr:rowOff>
    </xdr:from>
    <xdr:to>
      <xdr:col>13</xdr:col>
      <xdr:colOff>313113</xdr:colOff>
      <xdr:row>5</xdr:row>
      <xdr:rowOff>76315</xdr:rowOff>
    </xdr:to>
    <xdr:pic>
      <xdr:nvPicPr>
        <xdr:cNvPr id="4" name="Obraz 3" descr="Obraz zawierający Czcionka, tekst, logo, Grafika&#10;&#10;Opis wygenerowany automatycznie">
          <a:hlinkClick xmlns:r="http://schemas.openxmlformats.org/officeDocument/2006/relationships" r:id="rId2" tooltip="ZAPRASZAM NA STRONĘ EXPERT4YOU.PL"/>
          <a:extLst>
            <a:ext uri="{FF2B5EF4-FFF2-40B4-BE49-F238E27FC236}">
              <a16:creationId xmlns:a16="http://schemas.microsoft.com/office/drawing/2014/main" id="{E830C62D-888E-4588-AD26-90EB1444B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9280" y="277338"/>
          <a:ext cx="2568633" cy="713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395970</xdr:colOff>
      <xdr:row>9</xdr:row>
      <xdr:rowOff>38611</xdr:rowOff>
    </xdr:from>
    <xdr:to>
      <xdr:col>5</xdr:col>
      <xdr:colOff>483706</xdr:colOff>
      <xdr:row>11</xdr:row>
      <xdr:rowOff>302316</xdr:rowOff>
    </xdr:to>
    <xdr:pic>
      <xdr:nvPicPr>
        <xdr:cNvPr id="2" name="Obraz 1" descr="Obraz zawierający Czcionka, tekst, logo, Grafika&#10;&#10;Opis wygenerowany automatycznie">
          <a:hlinkClick xmlns:r="http://schemas.openxmlformats.org/officeDocument/2006/relationships" r:id="rId1" tooltip="ZAPRASZAM NA STRONĘ EXPERT4YOU.PL"/>
          <a:extLst>
            <a:ext uri="{FF2B5EF4-FFF2-40B4-BE49-F238E27FC236}">
              <a16:creationId xmlns:a16="http://schemas.microsoft.com/office/drawing/2014/main" id="{144DA4D5-5D8B-4632-8AC4-5810D809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970" y="1708385"/>
          <a:ext cx="2837562" cy="793792"/>
        </a:xfrm>
        <a:prstGeom prst="rect">
          <a:avLst/>
        </a:prstGeom>
      </xdr:spPr>
    </xdr:pic>
    <xdr:clientData/>
  </xdr:twoCellAnchor>
  <xdr:twoCellAnchor>
    <xdr:from>
      <xdr:col>6</xdr:col>
      <xdr:colOff>563880</xdr:colOff>
      <xdr:row>0</xdr:row>
      <xdr:rowOff>0</xdr:rowOff>
    </xdr:from>
    <xdr:to>
      <xdr:col>19</xdr:col>
      <xdr:colOff>15240</xdr:colOff>
      <xdr:row>1</xdr:row>
      <xdr:rowOff>175260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D3D3AAE1-3465-4705-B10D-2A8B935B3C2E}"/>
            </a:ext>
          </a:extLst>
        </xdr:cNvPr>
        <xdr:cNvSpPr/>
      </xdr:nvSpPr>
      <xdr:spPr>
        <a:xfrm>
          <a:off x="4831080" y="0"/>
          <a:ext cx="8976360" cy="358140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/>
            <a:t>LISTA SZKOLEŃ</a:t>
          </a:r>
        </a:p>
      </xdr:txBody>
    </xdr:sp>
    <xdr:clientData/>
  </xdr:twoCellAnchor>
  <xdr:twoCellAnchor editAs="oneCell">
    <xdr:from>
      <xdr:col>7</xdr:col>
      <xdr:colOff>579120</xdr:colOff>
      <xdr:row>4</xdr:row>
      <xdr:rowOff>99060</xdr:rowOff>
    </xdr:from>
    <xdr:to>
      <xdr:col>8</xdr:col>
      <xdr:colOff>151381</xdr:colOff>
      <xdr:row>7</xdr:row>
      <xdr:rowOff>90420</xdr:rowOff>
    </xdr:to>
    <xdr:pic>
      <xdr:nvPicPr>
        <xdr:cNvPr id="5" name="Obraz 4" descr="Obraz zawierający symbol, zrzut ekranu, Grafika, Wielobarwność&#10;&#10;Opis wygenerowany automatycznie">
          <a:extLst>
            <a:ext uri="{FF2B5EF4-FFF2-40B4-BE49-F238E27FC236}">
              <a16:creationId xmlns:a16="http://schemas.microsoft.com/office/drawing/2014/main" id="{895DD0AD-592F-1911-C71A-6A43F2E25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6320" y="819496"/>
          <a:ext cx="542078" cy="531688"/>
        </a:xfrm>
        <a:prstGeom prst="rect">
          <a:avLst/>
        </a:prstGeom>
      </xdr:spPr>
    </xdr:pic>
    <xdr:clientData/>
  </xdr:twoCellAnchor>
  <xdr:twoCellAnchor editAs="oneCell">
    <xdr:from>
      <xdr:col>7</xdr:col>
      <xdr:colOff>569100</xdr:colOff>
      <xdr:row>12</xdr:row>
      <xdr:rowOff>43320</xdr:rowOff>
    </xdr:from>
    <xdr:to>
      <xdr:col>8</xdr:col>
      <xdr:colOff>141361</xdr:colOff>
      <xdr:row>13</xdr:row>
      <xdr:rowOff>240420</xdr:rowOff>
    </xdr:to>
    <xdr:pic>
      <xdr:nvPicPr>
        <xdr:cNvPr id="7" name="Obraz 6" descr="Obraz zawierający Grafika, zrzut ekranu, logo, Czcionka&#10;&#10;Opis wygenerowany automatycznie">
          <a:extLst>
            <a:ext uri="{FF2B5EF4-FFF2-40B4-BE49-F238E27FC236}">
              <a16:creationId xmlns:a16="http://schemas.microsoft.com/office/drawing/2014/main" id="{4C4AF6DD-E027-7EA5-460D-2E43A2E6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300" y="2537138"/>
          <a:ext cx="542078" cy="543464"/>
        </a:xfrm>
        <a:prstGeom prst="rect">
          <a:avLst/>
        </a:prstGeom>
      </xdr:spPr>
    </xdr:pic>
    <xdr:clientData/>
  </xdr:twoCellAnchor>
  <xdr:twoCellAnchor editAs="oneCell">
    <xdr:from>
      <xdr:col>7</xdr:col>
      <xdr:colOff>551460</xdr:colOff>
      <xdr:row>10</xdr:row>
      <xdr:rowOff>18060</xdr:rowOff>
    </xdr:from>
    <xdr:to>
      <xdr:col>8</xdr:col>
      <xdr:colOff>123721</xdr:colOff>
      <xdr:row>11</xdr:row>
      <xdr:rowOff>215160</xdr:rowOff>
    </xdr:to>
    <xdr:pic>
      <xdr:nvPicPr>
        <xdr:cNvPr id="9" name="Obraz 8" descr="Obraz zawierający zrzut ekranu, Jaskrawoniebieski, Grafika, niebieskie&#10;&#10;Opis wygenerowany automatycznie">
          <a:extLst>
            <a:ext uri="{FF2B5EF4-FFF2-40B4-BE49-F238E27FC236}">
              <a16:creationId xmlns:a16="http://schemas.microsoft.com/office/drawing/2014/main" id="{48BE4381-ACC5-3C55-D5B1-5D988F1DE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60" y="1819151"/>
          <a:ext cx="542078" cy="543464"/>
        </a:xfrm>
        <a:prstGeom prst="rect">
          <a:avLst/>
        </a:prstGeom>
      </xdr:spPr>
    </xdr:pic>
    <xdr:clientData/>
  </xdr:twoCellAnchor>
  <xdr:twoCellAnchor editAs="oneCell">
    <xdr:from>
      <xdr:col>7</xdr:col>
      <xdr:colOff>601980</xdr:colOff>
      <xdr:row>14</xdr:row>
      <xdr:rowOff>30480</xdr:rowOff>
    </xdr:from>
    <xdr:to>
      <xdr:col>8</xdr:col>
      <xdr:colOff>45721</xdr:colOff>
      <xdr:row>14</xdr:row>
      <xdr:rowOff>441960</xdr:rowOff>
    </xdr:to>
    <xdr:pic>
      <xdr:nvPicPr>
        <xdr:cNvPr id="12" name="Obraz 11" descr="Obraz zawierający żółty, zrzut ekranu, design&#10;&#10;Opis wygenerowany automatycznie">
          <a:extLst>
            <a:ext uri="{FF2B5EF4-FFF2-40B4-BE49-F238E27FC236}">
              <a16:creationId xmlns:a16="http://schemas.microsoft.com/office/drawing/2014/main" id="{CAB1F744-EAF5-99FC-84F2-BC559651F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180" y="3217025"/>
          <a:ext cx="413558" cy="411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624840</xdr:colOff>
      <xdr:row>15</xdr:row>
      <xdr:rowOff>68580</xdr:rowOff>
    </xdr:from>
    <xdr:to>
      <xdr:col>8</xdr:col>
      <xdr:colOff>30481</xdr:colOff>
      <xdr:row>15</xdr:row>
      <xdr:rowOff>415815</xdr:rowOff>
    </xdr:to>
    <xdr:pic>
      <xdr:nvPicPr>
        <xdr:cNvPr id="13" name="Obraz 12" descr="Obraz zawierający symbol, Grafika, zrzut ekranu, Czcionka&#10;&#10;Opis wygenerowany automatycznie">
          <a:extLst>
            <a:ext uri="{FF2B5EF4-FFF2-40B4-BE49-F238E27FC236}">
              <a16:creationId xmlns:a16="http://schemas.microsoft.com/office/drawing/2014/main" id="{CA0BAF26-9D74-CFC7-4312-8723E6510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719253"/>
          <a:ext cx="375458" cy="347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647701</xdr:colOff>
      <xdr:row>16</xdr:row>
      <xdr:rowOff>60960</xdr:rowOff>
    </xdr:from>
    <xdr:to>
      <xdr:col>8</xdr:col>
      <xdr:colOff>22862</xdr:colOff>
      <xdr:row>16</xdr:row>
      <xdr:rowOff>409186</xdr:rowOff>
    </xdr:to>
    <xdr:pic>
      <xdr:nvPicPr>
        <xdr:cNvPr id="15" name="Obraz 14" descr="Obraz zawierający symbol, logo, Grafika, biały&#10;&#10;Opis wygenerowany automatycznie">
          <a:extLst>
            <a:ext uri="{FF2B5EF4-FFF2-40B4-BE49-F238E27FC236}">
              <a16:creationId xmlns:a16="http://schemas.microsoft.com/office/drawing/2014/main" id="{D34E5DB3-C696-BCF4-4E57-431A8B705A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14901" y="4175760"/>
          <a:ext cx="344978" cy="3482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312420</xdr:colOff>
      <xdr:row>16</xdr:row>
      <xdr:rowOff>99060</xdr:rowOff>
    </xdr:from>
    <xdr:to>
      <xdr:col>19</xdr:col>
      <xdr:colOff>0</xdr:colOff>
      <xdr:row>16</xdr:row>
      <xdr:rowOff>419100</xdr:rowOff>
    </xdr:to>
    <xdr:sp macro="" textlink="">
      <xdr:nvSpPr>
        <xdr:cNvPr id="16" name="Prostokąt: zaokrąglone rogi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A135933-EEEB-4CB5-B232-AC09A1481587}"/>
            </a:ext>
          </a:extLst>
        </xdr:cNvPr>
        <xdr:cNvSpPr/>
      </xdr:nvSpPr>
      <xdr:spPr>
        <a:xfrm>
          <a:off x="12275820" y="4229100"/>
          <a:ext cx="1493520" cy="320040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/>
            <a:t>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34637</xdr:colOff>
      <xdr:row>0</xdr:row>
      <xdr:rowOff>90055</xdr:rowOff>
    </xdr:from>
    <xdr:to>
      <xdr:col>12</xdr:col>
      <xdr:colOff>692035</xdr:colOff>
      <xdr:row>1</xdr:row>
      <xdr:rowOff>124691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B45A50-F8B3-44F0-8388-D8230558049A}"/>
            </a:ext>
          </a:extLst>
        </xdr:cNvPr>
        <xdr:cNvSpPr/>
      </xdr:nvSpPr>
      <xdr:spPr>
        <a:xfrm>
          <a:off x="12178146" y="90055"/>
          <a:ext cx="657398" cy="235527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0"/>
            <a:t>DALEJ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360217</xdr:colOff>
      <xdr:row>0</xdr:row>
      <xdr:rowOff>34636</xdr:rowOff>
    </xdr:from>
    <xdr:to>
      <xdr:col>13</xdr:col>
      <xdr:colOff>408015</xdr:colOff>
      <xdr:row>1</xdr:row>
      <xdr:rowOff>41563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F500A-02C6-4A84-AC3B-1B3516AA34A1}"/>
            </a:ext>
          </a:extLst>
        </xdr:cNvPr>
        <xdr:cNvSpPr/>
      </xdr:nvSpPr>
      <xdr:spPr>
        <a:xfrm>
          <a:off x="12164290" y="34636"/>
          <a:ext cx="657398" cy="235527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0"/>
            <a:t>DALEJ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1205346</xdr:colOff>
      <xdr:row>0</xdr:row>
      <xdr:rowOff>48490</xdr:rowOff>
    </xdr:from>
    <xdr:to>
      <xdr:col>11</xdr:col>
      <xdr:colOff>442653</xdr:colOff>
      <xdr:row>1</xdr:row>
      <xdr:rowOff>83126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23E5A-0F04-4D93-B2C9-BE89ED0A9364}"/>
            </a:ext>
          </a:extLst>
        </xdr:cNvPr>
        <xdr:cNvSpPr/>
      </xdr:nvSpPr>
      <xdr:spPr>
        <a:xfrm>
          <a:off x="12136582" y="48490"/>
          <a:ext cx="657398" cy="235527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0"/>
            <a:t>DALEJ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748145</xdr:colOff>
      <xdr:row>0</xdr:row>
      <xdr:rowOff>55418</xdr:rowOff>
    </xdr:from>
    <xdr:to>
      <xdr:col>11</xdr:col>
      <xdr:colOff>553489</xdr:colOff>
      <xdr:row>1</xdr:row>
      <xdr:rowOff>90054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CD985-EBB1-468F-8793-7AB280D89D8B}"/>
            </a:ext>
          </a:extLst>
        </xdr:cNvPr>
        <xdr:cNvSpPr/>
      </xdr:nvSpPr>
      <xdr:spPr>
        <a:xfrm>
          <a:off x="12039600" y="55418"/>
          <a:ext cx="657398" cy="235527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0"/>
            <a:t>DALEJ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182880</xdr:colOff>
      <xdr:row>1</xdr:row>
      <xdr:rowOff>60960</xdr:rowOff>
    </xdr:from>
    <xdr:to>
      <xdr:col>19</xdr:col>
      <xdr:colOff>388620</xdr:colOff>
      <xdr:row>30</xdr:row>
      <xdr:rowOff>16668</xdr:rowOff>
    </xdr:to>
    <xdr:pic>
      <xdr:nvPicPr>
        <xdr:cNvPr id="3" name="Obraz 2" descr="Obraz zawierający tekst, zrzut ekranu, Czcionka, wizytówka&#10;&#10;Opis wygenerowany automatycznie">
          <a:extLst>
            <a:ext uri="{FF2B5EF4-FFF2-40B4-BE49-F238E27FC236}">
              <a16:creationId xmlns:a16="http://schemas.microsoft.com/office/drawing/2014/main" id="{9BB5A153-AFF0-F6F2-3488-262D429CC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" y="243840"/>
          <a:ext cx="9349740" cy="52592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Godziszewski" refreshedDate="45566.47938611111" createdVersion="8" refreshedVersion="8" minRefreshableVersion="3" recordCount="110" xr:uid="{3BD793FA-22B3-41DE-AB52-EA16D0A47F28}">
  <cacheSource type="worksheet">
    <worksheetSource name="Tabela4"/>
  </cacheSource>
  <cacheFields count="8">
    <cacheField name="LP." numFmtId="0">
      <sharedItems containsSemiMixedTypes="0" containsString="0" containsNumber="1" containsInteger="1" minValue="1" maxValue="110"/>
    </cacheField>
    <cacheField name="Nazwa firmy" numFmtId="0">
      <sharedItems count="22">
        <s v="NexTech"/>
        <s v="QWERTY"/>
        <s v="SkyNet"/>
        <s v="EcoWave"/>
        <s v="DigiMax"/>
        <s v="AeroFly"/>
        <s v="ZenCorp"/>
        <s v="QuickFix"/>
        <s v="PureFit"/>
        <s v="StarLux"/>
        <s v="ByteHub"/>
        <s v="GreenGo"/>
        <s v="NovaLab"/>
        <s v="SafeNet"/>
        <s v="BlueSky"/>
        <s v="FastNet"/>
        <s v="SunTech"/>
        <s v="TrueFit"/>
        <s v="ProLink"/>
        <s v="MaxFlow"/>
        <s v="BioGen"/>
        <s v="ASSDFG"/>
      </sharedItems>
    </cacheField>
    <cacheField name="Przedstawiciel firmy" numFmtId="0">
      <sharedItems/>
    </cacheField>
    <cacheField name="Nr FV" numFmtId="0">
      <sharedItems/>
    </cacheField>
    <cacheField name="Data wystawienia FV" numFmtId="14">
      <sharedItems containsSemiMixedTypes="0" containsNonDate="0" containsDate="1" containsString="0" minDate="2024-07-01T00:00:00" maxDate="2024-10-01T00:00:00"/>
    </cacheField>
    <cacheField name="Termin płatności" numFmtId="0">
      <sharedItems containsSemiMixedTypes="0" containsString="0" containsNumber="1" containsInteger="1" minValue="7" maxValue="90"/>
    </cacheField>
    <cacheField name="Kwota brutto" numFmtId="165">
      <sharedItems containsSemiMixedTypes="0" containsString="0" containsNumber="1" containsInteger="1" minValue="1137" maxValue="49820"/>
    </cacheField>
    <cacheField name="Podatek" numFmtId="9">
      <sharedItems containsSemiMixedTypes="0" containsString="0" containsNumber="1" minValue="0.23" maxValue="0.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n v="1"/>
    <x v="0"/>
    <s v="Adrian Sosnowski"/>
    <s v="376/9/2024"/>
    <d v="2024-09-02T00:00:00"/>
    <n v="7"/>
    <n v="4038"/>
    <n v="0.23"/>
  </r>
  <r>
    <n v="2"/>
    <x v="1"/>
    <s v="Agnieszka Kowal"/>
    <s v="232/8/2024"/>
    <d v="2024-08-04T00:00:00"/>
    <n v="90"/>
    <n v="18951"/>
    <n v="0.23"/>
  </r>
  <r>
    <n v="3"/>
    <x v="2"/>
    <s v="Aleksandra Kaczmarek"/>
    <s v="335/9/2024"/>
    <d v="2024-09-04T00:00:00"/>
    <n v="7"/>
    <n v="2441"/>
    <n v="0.23"/>
  </r>
  <r>
    <n v="4"/>
    <x v="3"/>
    <s v="Andrzej Jankowski"/>
    <s v="218/9/2024"/>
    <d v="2024-09-03T00:00:00"/>
    <n v="14"/>
    <n v="12148"/>
    <n v="0.23"/>
  </r>
  <r>
    <n v="5"/>
    <x v="4"/>
    <s v="Anna Nowak"/>
    <s v="196/9/2024"/>
    <d v="2024-09-02T00:00:00"/>
    <n v="14"/>
    <n v="14271"/>
    <n v="0.23"/>
  </r>
  <r>
    <n v="6"/>
    <x v="5"/>
    <s v="Anna Szymańska"/>
    <s v="125/7/2024"/>
    <d v="2024-07-04T00:00:00"/>
    <n v="90"/>
    <n v="6172"/>
    <n v="0.23"/>
  </r>
  <r>
    <n v="7"/>
    <x v="6"/>
    <s v="Ewa Nowakowska"/>
    <s v="869/9/2024"/>
    <d v="2024-09-03T00:00:00"/>
    <n v="30"/>
    <n v="22085"/>
    <n v="0.23"/>
  </r>
  <r>
    <n v="8"/>
    <x v="7"/>
    <s v="Jan Kowalski"/>
    <s v="544/9/2024"/>
    <d v="2024-09-03T00:00:00"/>
    <n v="30"/>
    <n v="5149"/>
    <n v="0.23"/>
  </r>
  <r>
    <n v="9"/>
    <x v="8"/>
    <s v="Joanna Zając"/>
    <s v="180/8/2024"/>
    <d v="2024-08-03T00:00:00"/>
    <n v="30"/>
    <n v="6625"/>
    <n v="0.23"/>
  </r>
  <r>
    <n v="10"/>
    <x v="9"/>
    <s v="Karolina Kowalczyk"/>
    <s v="682/9/2024"/>
    <d v="2024-09-05T00:00:00"/>
    <n v="90"/>
    <n v="31859"/>
    <n v="0.23"/>
  </r>
  <r>
    <n v="11"/>
    <x v="10"/>
    <s v="Katarzyna Wojcik"/>
    <s v="547/9/2024"/>
    <d v="2024-09-03T00:00:00"/>
    <n v="7"/>
    <n v="42630"/>
    <n v="0.23"/>
  </r>
  <r>
    <n v="12"/>
    <x v="11"/>
    <s v="Klaudia Kaczor"/>
    <s v="872/9/2024"/>
    <d v="2024-09-04T00:00:00"/>
    <n v="7"/>
    <n v="49007"/>
    <n v="0.23"/>
  </r>
  <r>
    <n v="13"/>
    <x v="12"/>
    <s v="Krzysztof Kozłowski"/>
    <s v="83/8/2024"/>
    <d v="2024-08-02T00:00:00"/>
    <n v="90"/>
    <n v="16241"/>
    <n v="0.23"/>
  </r>
  <r>
    <n v="14"/>
    <x v="13"/>
    <s v="Marcin Mazur"/>
    <s v="684/9/2024"/>
    <d v="2024-09-05T00:00:00"/>
    <n v="14"/>
    <n v="44760"/>
    <n v="0.23"/>
  </r>
  <r>
    <n v="15"/>
    <x v="14"/>
    <s v="Marcin Wójcik"/>
    <s v="620/9/2024"/>
    <d v="2024-09-02T00:00:00"/>
    <n v="7"/>
    <n v="19243"/>
    <n v="0.23"/>
  </r>
  <r>
    <n v="16"/>
    <x v="15"/>
    <s v="Martyna Nowicka"/>
    <s v="369/7/2024"/>
    <d v="2024-07-15T00:00:00"/>
    <n v="90"/>
    <n v="49263"/>
    <n v="0.23"/>
  </r>
  <r>
    <n v="17"/>
    <x v="16"/>
    <s v="Michał Piotrowski"/>
    <s v="490/7/2024"/>
    <d v="2024-07-21T00:00:00"/>
    <n v="90"/>
    <n v="48838"/>
    <n v="0.23"/>
  </r>
  <r>
    <n v="18"/>
    <x v="17"/>
    <s v="Monika Michalska"/>
    <s v="336/9/2024"/>
    <d v="2024-09-03T00:00:00"/>
    <n v="7"/>
    <n v="13550"/>
    <n v="0.23"/>
  </r>
  <r>
    <n v="19"/>
    <x v="18"/>
    <s v="Piotr Nowicki"/>
    <s v="354/8/2024"/>
    <d v="2024-08-08T00:00:00"/>
    <n v="90"/>
    <n v="43338"/>
    <n v="0.23"/>
  </r>
  <r>
    <n v="20"/>
    <x v="19"/>
    <s v="Tomasz Woźniak"/>
    <s v="125/9/2024"/>
    <d v="2024-09-03T00:00:00"/>
    <n v="7"/>
    <n v="15143"/>
    <n v="0.23"/>
  </r>
  <r>
    <n v="21"/>
    <x v="19"/>
    <s v="Tomasz Woźniak"/>
    <s v="987/8/2024"/>
    <d v="2024-09-17T00:00:00"/>
    <n v="30"/>
    <n v="46955"/>
    <n v="0.23"/>
  </r>
  <r>
    <n v="22"/>
    <x v="5"/>
    <s v="Anna Szymańska"/>
    <s v="90/9/2024"/>
    <d v="2024-07-19T00:00:00"/>
    <n v="14"/>
    <n v="20752"/>
    <n v="0.23"/>
  </r>
  <r>
    <n v="23"/>
    <x v="9"/>
    <s v="Karolina Kowalczyk"/>
    <s v="650/8/2024"/>
    <d v="2024-09-01T00:00:00"/>
    <n v="30"/>
    <n v="20706"/>
    <n v="0.23"/>
  </r>
  <r>
    <n v="24"/>
    <x v="5"/>
    <s v="Anna Szymańska"/>
    <s v="126/9/2024"/>
    <d v="2024-07-30T00:00:00"/>
    <n v="14"/>
    <n v="27478"/>
    <n v="0.23"/>
  </r>
  <r>
    <n v="25"/>
    <x v="9"/>
    <s v="Karolina Kowalczyk"/>
    <s v="553/8/2024"/>
    <d v="2024-08-28T00:00:00"/>
    <n v="7"/>
    <n v="48785"/>
    <n v="0.23"/>
  </r>
  <r>
    <n v="26"/>
    <x v="12"/>
    <s v="Krzysztof Kozłowski"/>
    <s v="84/7/2024"/>
    <d v="2024-09-05T00:00:00"/>
    <n v="90"/>
    <n v="17147"/>
    <n v="0.23"/>
  </r>
  <r>
    <n v="27"/>
    <x v="5"/>
    <s v="Anna Szymańska"/>
    <s v="587/7/2024"/>
    <d v="2024-07-25T00:00:00"/>
    <n v="14"/>
    <n v="40539"/>
    <n v="0.23"/>
  </r>
  <r>
    <n v="28"/>
    <x v="4"/>
    <s v="Anna Nowak"/>
    <s v="135/8/2024"/>
    <d v="2024-09-19T00:00:00"/>
    <n v="7"/>
    <n v="36596"/>
    <n v="0.23"/>
  </r>
  <r>
    <n v="29"/>
    <x v="18"/>
    <s v="Piotr Nowicki"/>
    <s v="868/9/2024"/>
    <d v="2024-07-21T00:00:00"/>
    <n v="7"/>
    <n v="29644"/>
    <n v="0.23"/>
  </r>
  <r>
    <n v="30"/>
    <x v="9"/>
    <s v="Karolina Kowalczyk"/>
    <s v="641/8/2024"/>
    <d v="2024-07-17T00:00:00"/>
    <n v="14"/>
    <n v="42877"/>
    <n v="0.23"/>
  </r>
  <r>
    <n v="31"/>
    <x v="17"/>
    <s v="Monika Michalska"/>
    <s v="863/7/2024"/>
    <d v="2024-09-09T00:00:00"/>
    <n v="90"/>
    <n v="30834"/>
    <n v="0.23"/>
  </r>
  <r>
    <n v="32"/>
    <x v="6"/>
    <s v="Ewa Nowakowska"/>
    <s v="531/8/2024"/>
    <d v="2024-08-08T00:00:00"/>
    <n v="7"/>
    <n v="43857"/>
    <n v="0.23"/>
  </r>
  <r>
    <n v="33"/>
    <x v="13"/>
    <s v="Marcin Mazur"/>
    <s v="679/7/2024"/>
    <d v="2024-07-10T00:00:00"/>
    <n v="14"/>
    <n v="49782"/>
    <n v="0.23"/>
  </r>
  <r>
    <n v="34"/>
    <x v="16"/>
    <s v="Michał Piotrowski"/>
    <s v="616/8/2024"/>
    <d v="2024-07-05T00:00:00"/>
    <n v="14"/>
    <n v="17548"/>
    <n v="0.23"/>
  </r>
  <r>
    <n v="35"/>
    <x v="18"/>
    <s v="Piotr Nowicki"/>
    <s v="987/7/2024"/>
    <d v="2024-08-26T00:00:00"/>
    <n v="90"/>
    <n v="35240"/>
    <n v="0.23"/>
  </r>
  <r>
    <n v="36"/>
    <x v="18"/>
    <s v="Piotr Nowicki"/>
    <s v="92/9/2024"/>
    <d v="2024-08-07T00:00:00"/>
    <n v="14"/>
    <n v="1863"/>
    <n v="0.23"/>
  </r>
  <r>
    <n v="37"/>
    <x v="7"/>
    <s v="Jan Kowalski"/>
    <s v="814/7/2024"/>
    <d v="2024-08-28T00:00:00"/>
    <n v="90"/>
    <n v="47523"/>
    <n v="0.23"/>
  </r>
  <r>
    <n v="38"/>
    <x v="16"/>
    <s v="Michał Piotrowski"/>
    <s v="219/9/2024"/>
    <d v="2024-09-10T00:00:00"/>
    <n v="7"/>
    <n v="31735"/>
    <n v="0.23"/>
  </r>
  <r>
    <n v="39"/>
    <x v="4"/>
    <s v="Anna Nowak"/>
    <s v="209/8/2024"/>
    <d v="2024-09-13T00:00:00"/>
    <n v="90"/>
    <n v="23086"/>
    <n v="0.23"/>
  </r>
  <r>
    <n v="40"/>
    <x v="6"/>
    <s v="Ewa Nowakowska"/>
    <s v="73/9/2024"/>
    <d v="2024-09-25T00:00:00"/>
    <n v="7"/>
    <n v="2820"/>
    <n v="0.23"/>
  </r>
  <r>
    <n v="41"/>
    <x v="17"/>
    <s v="Monika Michalska"/>
    <s v="740/8/2024"/>
    <d v="2024-07-26T00:00:00"/>
    <n v="14"/>
    <n v="37923"/>
    <n v="0.23"/>
  </r>
  <r>
    <n v="42"/>
    <x v="11"/>
    <s v="Klaudia Kaczor"/>
    <s v="188/7/2024"/>
    <d v="2024-08-09T00:00:00"/>
    <n v="7"/>
    <n v="40690"/>
    <n v="0.23"/>
  </r>
  <r>
    <n v="43"/>
    <x v="20"/>
    <s v="Agnieszka Kowal"/>
    <s v="431/7/2024"/>
    <d v="2024-08-26T00:00:00"/>
    <n v="14"/>
    <n v="27515"/>
    <n v="0.23"/>
  </r>
  <r>
    <n v="44"/>
    <x v="10"/>
    <s v="Katarzyna Wojcik"/>
    <s v="174/7/2024"/>
    <d v="2024-09-13T00:00:00"/>
    <n v="14"/>
    <n v="8652"/>
    <n v="0.23"/>
  </r>
  <r>
    <n v="45"/>
    <x v="2"/>
    <s v="Aleksandra Kaczmarek"/>
    <s v="377/7/2024"/>
    <d v="2024-08-11T00:00:00"/>
    <n v="90"/>
    <n v="45086"/>
    <n v="0.23"/>
  </r>
  <r>
    <n v="46"/>
    <x v="18"/>
    <s v="Piotr Nowicki"/>
    <s v="176/8/2024"/>
    <d v="2024-09-02T00:00:00"/>
    <n v="14"/>
    <n v="33414"/>
    <n v="0.23"/>
  </r>
  <r>
    <n v="47"/>
    <x v="4"/>
    <s v="Anna Nowak"/>
    <s v="994/7/2024"/>
    <d v="2024-09-19T00:00:00"/>
    <n v="30"/>
    <n v="42533"/>
    <n v="0.23"/>
  </r>
  <r>
    <n v="48"/>
    <x v="16"/>
    <s v="Michał Piotrowski"/>
    <s v="824/9/2024"/>
    <d v="2024-08-02T00:00:00"/>
    <n v="7"/>
    <n v="43151"/>
    <n v="0.23"/>
  </r>
  <r>
    <n v="49"/>
    <x v="6"/>
    <s v="Ewa Nowakowska"/>
    <s v="420/8/2024"/>
    <d v="2024-08-10T00:00:00"/>
    <n v="14"/>
    <n v="46243"/>
    <n v="0.23"/>
  </r>
  <r>
    <n v="50"/>
    <x v="14"/>
    <s v="Marcin Wójcik"/>
    <s v="271/7/2024"/>
    <d v="2024-07-03T00:00:00"/>
    <n v="90"/>
    <n v="19835"/>
    <n v="0.23"/>
  </r>
  <r>
    <n v="51"/>
    <x v="3"/>
    <s v="Andrzej Jankowski"/>
    <s v="288/7/2024"/>
    <d v="2024-07-25T00:00:00"/>
    <n v="7"/>
    <n v="6829"/>
    <n v="0.23"/>
  </r>
  <r>
    <n v="52"/>
    <x v="6"/>
    <s v="Ewa Nowakowska"/>
    <s v="758/9/2024"/>
    <d v="2024-08-03T00:00:00"/>
    <n v="7"/>
    <n v="16602"/>
    <n v="0.23"/>
  </r>
  <r>
    <n v="53"/>
    <x v="20"/>
    <s v="Agnieszka Kowal"/>
    <s v="932/7/2024"/>
    <d v="2024-07-19T00:00:00"/>
    <n v="90"/>
    <n v="13310"/>
    <n v="0.23"/>
  </r>
  <r>
    <n v="54"/>
    <x v="9"/>
    <s v="Karolina Kowalczyk"/>
    <s v="942/9/2024"/>
    <d v="2024-09-24T00:00:00"/>
    <n v="7"/>
    <n v="32286"/>
    <n v="0.23"/>
  </r>
  <r>
    <n v="55"/>
    <x v="0"/>
    <s v="Adrian Sosnowski"/>
    <s v="747/7/2024"/>
    <d v="2024-09-04T00:00:00"/>
    <n v="7"/>
    <n v="47064"/>
    <n v="0.23"/>
  </r>
  <r>
    <n v="56"/>
    <x v="11"/>
    <s v="Klaudia Kaczor"/>
    <s v="381/8/2024"/>
    <d v="2024-08-04T00:00:00"/>
    <n v="90"/>
    <n v="6505"/>
    <n v="0.23"/>
  </r>
  <r>
    <n v="57"/>
    <x v="16"/>
    <s v="Michał Piotrowski"/>
    <s v="926/8/2024"/>
    <d v="2024-08-26T00:00:00"/>
    <n v="14"/>
    <n v="19626"/>
    <n v="0.23"/>
  </r>
  <r>
    <n v="58"/>
    <x v="13"/>
    <s v="Marcin Mazur"/>
    <s v="979/8/2024"/>
    <d v="2024-08-05T00:00:00"/>
    <n v="7"/>
    <n v="1137"/>
    <n v="0.23"/>
  </r>
  <r>
    <n v="59"/>
    <x v="15"/>
    <s v="Martyna Nowicka"/>
    <s v="838/9/2024"/>
    <d v="2024-07-09T00:00:00"/>
    <n v="14"/>
    <n v="15321"/>
    <n v="0.23"/>
  </r>
  <r>
    <n v="60"/>
    <x v="2"/>
    <s v="Aleksandra Kaczmarek"/>
    <s v="515/8/2024"/>
    <d v="2024-09-30T00:00:00"/>
    <n v="30"/>
    <n v="10562"/>
    <n v="0.23"/>
  </r>
  <r>
    <n v="61"/>
    <x v="12"/>
    <s v="Krzysztof Kozłowski"/>
    <s v="765/8/2024"/>
    <d v="2024-09-01T00:00:00"/>
    <n v="14"/>
    <n v="21336"/>
    <n v="0.23"/>
  </r>
  <r>
    <n v="62"/>
    <x v="14"/>
    <s v="Marcin Wójcik"/>
    <s v="452/9/2024"/>
    <d v="2024-08-31T00:00:00"/>
    <n v="14"/>
    <n v="5507"/>
    <n v="0.23"/>
  </r>
  <r>
    <n v="63"/>
    <x v="20"/>
    <s v="Agnieszka Kowal"/>
    <s v="957/8/2024"/>
    <d v="2024-09-29T00:00:00"/>
    <n v="14"/>
    <n v="15613"/>
    <n v="0.23"/>
  </r>
  <r>
    <n v="64"/>
    <x v="13"/>
    <s v="Marcin Mazur"/>
    <s v="798/9/2024"/>
    <d v="2024-07-26T00:00:00"/>
    <n v="14"/>
    <n v="15318"/>
    <n v="0.23"/>
  </r>
  <r>
    <n v="65"/>
    <x v="4"/>
    <s v="Anna Nowak"/>
    <s v="413/8/2024"/>
    <d v="2024-09-06T00:00:00"/>
    <n v="7"/>
    <n v="30297"/>
    <n v="0.23"/>
  </r>
  <r>
    <n v="66"/>
    <x v="9"/>
    <s v="Karolina Kowalczyk"/>
    <s v="241/7/2024"/>
    <d v="2024-08-29T00:00:00"/>
    <n v="14"/>
    <n v="4902"/>
    <n v="0.23"/>
  </r>
  <r>
    <n v="67"/>
    <x v="5"/>
    <s v="Anna Szymańska"/>
    <s v="116/9/2024"/>
    <d v="2024-07-25T00:00:00"/>
    <n v="7"/>
    <n v="49820"/>
    <n v="0.23"/>
  </r>
  <r>
    <n v="68"/>
    <x v="14"/>
    <s v="Marcin Wójcik"/>
    <s v="142/7/2024"/>
    <d v="2024-09-26T00:00:00"/>
    <n v="90"/>
    <n v="38505"/>
    <n v="0.23"/>
  </r>
  <r>
    <n v="69"/>
    <x v="6"/>
    <s v="Ewa Nowakowska"/>
    <s v="758/7/2024"/>
    <d v="2024-08-08T00:00:00"/>
    <n v="7"/>
    <n v="1486"/>
    <n v="0.23"/>
  </r>
  <r>
    <n v="70"/>
    <x v="16"/>
    <s v="Michał Piotrowski"/>
    <s v="504/9/2024"/>
    <d v="2024-08-02T00:00:00"/>
    <n v="90"/>
    <n v="35904"/>
    <n v="0.23"/>
  </r>
  <r>
    <n v="71"/>
    <x v="15"/>
    <s v="Martyna Nowicka"/>
    <s v="761/9/2024"/>
    <d v="2024-07-16T00:00:00"/>
    <n v="7"/>
    <n v="24341"/>
    <n v="0.23"/>
  </r>
  <r>
    <n v="72"/>
    <x v="17"/>
    <s v="Monika Michalska"/>
    <s v="796/7/2024"/>
    <d v="2024-07-12T00:00:00"/>
    <n v="90"/>
    <n v="24905"/>
    <n v="0.23"/>
  </r>
  <r>
    <n v="73"/>
    <x v="14"/>
    <s v="Marcin Wójcik"/>
    <s v="613/8/2024"/>
    <d v="2024-07-01T00:00:00"/>
    <n v="7"/>
    <n v="30743"/>
    <n v="0.23"/>
  </r>
  <r>
    <n v="74"/>
    <x v="13"/>
    <s v="Marcin Mazur"/>
    <s v="679/7/2024"/>
    <d v="2024-07-10T00:00:00"/>
    <n v="14"/>
    <n v="49782"/>
    <n v="0.23"/>
  </r>
  <r>
    <n v="75"/>
    <x v="0"/>
    <s v="Adrian Sosnowski"/>
    <s v="529/8/2024"/>
    <d v="2024-08-10T00:00:00"/>
    <n v="7"/>
    <n v="46491"/>
    <n v="0.23"/>
  </r>
  <r>
    <n v="76"/>
    <x v="6"/>
    <s v="Ewa Nowakowska"/>
    <s v="533/8/2024"/>
    <d v="2024-08-20T00:00:00"/>
    <n v="7"/>
    <n v="39926"/>
    <n v="0.23"/>
  </r>
  <r>
    <n v="77"/>
    <x v="17"/>
    <s v="Monika Michalska"/>
    <s v="199/9/2024"/>
    <d v="2024-08-22T00:00:00"/>
    <n v="14"/>
    <n v="34275"/>
    <n v="0.23"/>
  </r>
  <r>
    <n v="78"/>
    <x v="19"/>
    <s v="Tomasz Woźniak"/>
    <s v="125/9/2024"/>
    <d v="2024-09-03T00:00:00"/>
    <n v="7"/>
    <n v="15143"/>
    <n v="0.23"/>
  </r>
  <r>
    <n v="79"/>
    <x v="15"/>
    <s v="Martyna Nowicka"/>
    <s v="362/8/2024"/>
    <d v="2024-09-10T00:00:00"/>
    <n v="7"/>
    <n v="18565"/>
    <n v="0.23"/>
  </r>
  <r>
    <n v="80"/>
    <x v="14"/>
    <s v="Marcin Wójcik"/>
    <s v="32/8/2024"/>
    <d v="2024-09-08T00:00:00"/>
    <n v="7"/>
    <n v="30199"/>
    <n v="0.23"/>
  </r>
  <r>
    <n v="81"/>
    <x v="13"/>
    <s v="Marcin Mazur"/>
    <s v="829/9/2024"/>
    <d v="2024-07-22T00:00:00"/>
    <n v="7"/>
    <n v="38788"/>
    <n v="0.23"/>
  </r>
  <r>
    <n v="82"/>
    <x v="16"/>
    <s v="Michał Piotrowski"/>
    <s v="604/7/2024"/>
    <d v="2024-08-07T00:00:00"/>
    <n v="90"/>
    <n v="38067"/>
    <n v="0.23"/>
  </r>
  <r>
    <n v="83"/>
    <x v="7"/>
    <s v="Jan Kowalski"/>
    <s v="844/8/2024"/>
    <d v="2024-08-07T00:00:00"/>
    <n v="30"/>
    <n v="28967"/>
    <n v="0.23"/>
  </r>
  <r>
    <n v="84"/>
    <x v="4"/>
    <s v="Anna Nowak"/>
    <s v="14/7/2024"/>
    <d v="2024-08-20T00:00:00"/>
    <n v="90"/>
    <n v="45603"/>
    <n v="0.23"/>
  </r>
  <r>
    <n v="85"/>
    <x v="19"/>
    <s v="Tomasz Woźniak"/>
    <s v="135/7/2024"/>
    <d v="2024-08-22T00:00:00"/>
    <n v="90"/>
    <n v="5205"/>
    <n v="0.23"/>
  </r>
  <r>
    <n v="86"/>
    <x v="10"/>
    <s v="Katarzyna Wojcik"/>
    <s v="71/8/2024"/>
    <d v="2024-09-18T00:00:00"/>
    <n v="30"/>
    <n v="16701"/>
    <n v="0.23"/>
  </r>
  <r>
    <n v="87"/>
    <x v="17"/>
    <s v="Monika Michalska"/>
    <s v="814/9/2024"/>
    <d v="2024-09-09T00:00:00"/>
    <n v="30"/>
    <n v="42053"/>
    <n v="0.23"/>
  </r>
  <r>
    <n v="88"/>
    <x v="4"/>
    <s v="Anna Nowak"/>
    <s v="135/8/2024"/>
    <d v="2024-09-19T00:00:00"/>
    <n v="7"/>
    <n v="36596"/>
    <n v="0.23"/>
  </r>
  <r>
    <n v="89"/>
    <x v="4"/>
    <s v="Anna Nowak"/>
    <s v="378/8/2024"/>
    <d v="2024-09-18T00:00:00"/>
    <n v="90"/>
    <n v="4387"/>
    <n v="0.23"/>
  </r>
  <r>
    <n v="90"/>
    <x v="19"/>
    <s v="Tomasz Woźniak"/>
    <s v="357/8/2024"/>
    <d v="2024-07-04T00:00:00"/>
    <n v="7"/>
    <n v="38160"/>
    <n v="0.23"/>
  </r>
  <r>
    <n v="91"/>
    <x v="5"/>
    <s v="Anna Szymańska"/>
    <s v="496/7/2024"/>
    <d v="2024-09-16T00:00:00"/>
    <n v="90"/>
    <n v="45973"/>
    <n v="0.23"/>
  </r>
  <r>
    <n v="92"/>
    <x v="17"/>
    <s v="Monika Michalska"/>
    <s v="440/7/2024"/>
    <d v="2024-09-23T00:00:00"/>
    <n v="30"/>
    <n v="2990"/>
    <n v="0.23"/>
  </r>
  <r>
    <n v="93"/>
    <x v="18"/>
    <s v="Piotr Nowicki"/>
    <s v="354/8/2024"/>
    <d v="2024-08-08T00:00:00"/>
    <n v="90"/>
    <n v="43338"/>
    <n v="0.23"/>
  </r>
  <r>
    <n v="94"/>
    <x v="8"/>
    <s v="Joanna Zając"/>
    <s v="347/9/2024"/>
    <d v="2024-07-02T00:00:00"/>
    <n v="14"/>
    <n v="22401"/>
    <n v="0.23"/>
  </r>
  <r>
    <n v="95"/>
    <x v="3"/>
    <s v="Andrzej Jankowski"/>
    <s v="83/7/2024"/>
    <d v="2024-09-27T00:00:00"/>
    <n v="7"/>
    <n v="40654"/>
    <n v="0.23"/>
  </r>
  <r>
    <n v="96"/>
    <x v="15"/>
    <s v="Martyna Nowicka"/>
    <s v="61/8/2024"/>
    <d v="2024-07-18T00:00:00"/>
    <n v="14"/>
    <n v="2197"/>
    <n v="0.23"/>
  </r>
  <r>
    <n v="97"/>
    <x v="17"/>
    <s v="Monika Michalska"/>
    <s v="600/7/2024"/>
    <d v="2024-08-10T00:00:00"/>
    <n v="90"/>
    <n v="39118"/>
    <n v="0.23"/>
  </r>
  <r>
    <n v="98"/>
    <x v="17"/>
    <s v="Monika Michalska"/>
    <s v="115/8/2024"/>
    <d v="2024-08-10T00:00:00"/>
    <n v="7"/>
    <n v="24573"/>
    <n v="0.23"/>
  </r>
  <r>
    <n v="99"/>
    <x v="2"/>
    <s v="Aleksandra Kaczmarek"/>
    <s v="355/9/2024"/>
    <d v="2024-09-29T00:00:00"/>
    <n v="14"/>
    <n v="26579"/>
    <n v="0.23"/>
  </r>
  <r>
    <n v="100"/>
    <x v="16"/>
    <s v="Michał Piotrowski"/>
    <s v="824/9/2024"/>
    <d v="2024-08-02T00:00:00"/>
    <n v="7"/>
    <n v="43151"/>
    <n v="0.23"/>
  </r>
  <r>
    <n v="101"/>
    <x v="14"/>
    <s v="Marcin Wójcik"/>
    <s v="412/7/2024"/>
    <d v="2024-07-20T00:00:00"/>
    <n v="7"/>
    <n v="19066"/>
    <n v="0.23"/>
  </r>
  <r>
    <n v="102"/>
    <x v="12"/>
    <s v="Krzysztof Kozłowski"/>
    <s v="964/9/2024"/>
    <d v="2024-07-03T00:00:00"/>
    <n v="14"/>
    <n v="42259"/>
    <n v="0.23"/>
  </r>
  <r>
    <n v="103"/>
    <x v="5"/>
    <s v="Anna Szymańska"/>
    <s v="752/8/2024"/>
    <d v="2024-09-06T00:00:00"/>
    <n v="14"/>
    <n v="9019"/>
    <n v="0.23"/>
  </r>
  <r>
    <n v="104"/>
    <x v="17"/>
    <s v="Monika Michalska"/>
    <s v="10/7/2024"/>
    <d v="2024-09-28T00:00:00"/>
    <n v="7"/>
    <n v="41420"/>
    <n v="0.23"/>
  </r>
  <r>
    <n v="105"/>
    <x v="8"/>
    <s v="Joanna Zając"/>
    <s v="492/7/2024"/>
    <d v="2024-08-04T00:00:00"/>
    <n v="90"/>
    <n v="46217"/>
    <n v="0.23"/>
  </r>
  <r>
    <n v="106"/>
    <x v="14"/>
    <s v="Marcin Wójcik"/>
    <s v="833/8/2024"/>
    <d v="2024-09-23T00:00:00"/>
    <n v="14"/>
    <n v="24937"/>
    <n v="0.23"/>
  </r>
  <r>
    <n v="107"/>
    <x v="2"/>
    <s v="Aleksandra Kaczmarek"/>
    <s v="177/9/2024"/>
    <d v="2024-07-25T00:00:00"/>
    <n v="30"/>
    <n v="10496"/>
    <n v="0.23"/>
  </r>
  <r>
    <n v="108"/>
    <x v="5"/>
    <s v="Anna Szymańska"/>
    <s v="604/9/2024"/>
    <d v="2024-08-01T00:00:00"/>
    <n v="7"/>
    <n v="49580"/>
    <n v="0.23"/>
  </r>
  <r>
    <n v="109"/>
    <x v="12"/>
    <s v="Krzysztof Kozłowski"/>
    <s v="396/9/2024"/>
    <d v="2024-09-08T00:00:00"/>
    <n v="30"/>
    <n v="34469"/>
    <n v="0.23"/>
  </r>
  <r>
    <n v="110"/>
    <x v="21"/>
    <s v="Krzysztof Kozłowski"/>
    <s v="396/9/2024"/>
    <d v="2024-09-08T00:00:00"/>
    <n v="30"/>
    <n v="34469"/>
    <n v="0.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134260-8D77-4F9E-B35C-EC7CE7834AB5}" name="Tabela przestawna2" cacheId="15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K5:K28" firstHeaderRow="1" firstDataRow="1" firstDataCol="1"/>
  <pivotFields count="8">
    <pivotField showAll="0"/>
    <pivotField axis="axisRow" showAll="0" sortType="ascending">
      <items count="23">
        <item x="5"/>
        <item x="21"/>
        <item x="20"/>
        <item x="14"/>
        <item x="10"/>
        <item x="4"/>
        <item x="3"/>
        <item x="15"/>
        <item x="11"/>
        <item x="19"/>
        <item x="0"/>
        <item x="12"/>
        <item x="18"/>
        <item x="8"/>
        <item x="7"/>
        <item x="1"/>
        <item x="13"/>
        <item x="2"/>
        <item x="9"/>
        <item x="16"/>
        <item x="17"/>
        <item x="6"/>
        <item t="default"/>
      </items>
    </pivotField>
    <pivotField showAll="0"/>
    <pivotField showAll="0"/>
    <pivotField numFmtId="14" showAll="0"/>
    <pivotField showAll="0"/>
    <pivotField numFmtId="165" showAll="0"/>
    <pivotField numFmtId="9"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472B6C1B-B790-464A-B52D-64EE37B7AFAB}" autoFormatId="16" applyNumberFormats="0" applyBorderFormats="0" applyFontFormats="0" applyPatternFormats="0" applyAlignmentFormats="0" applyWidthHeightFormats="0">
  <queryTableRefresh nextId="6">
    <queryTableFields count="5">
      <queryTableField id="1" name="data" tableColumnId="1"/>
      <queryTableField id="2" name="USD" tableColumnId="2"/>
      <queryTableField id="3" name="EURO" tableColumnId="3"/>
      <queryTableField id="4" name="CHF" tableColumnId="4"/>
      <queryTableField id="5" name="GBP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95074-2FA9-4058-A853-EB8259C8888E}" name="archiwum_tab_a_2024" displayName="archiwum_tab_a_2024" ref="H5:L195" tableType="queryTable" totalsRowShown="0" headerRowCellStyle="Normalny 3" dataCellStyle="Normalny 3">
  <autoFilter ref="H5:L195" xr:uid="{AE695074-2FA9-4058-A853-EB8259C8888E}"/>
  <tableColumns count="5">
    <tableColumn id="1" xr3:uid="{D434E6BE-D266-4019-BCF8-29AE63EF914F}" uniqueName="1" name="data" queryTableFieldId="1" dataDxfId="32" dataCellStyle="Normalny 3"/>
    <tableColumn id="2" xr3:uid="{324DDDE4-8F0C-4D2B-B123-2A3EC735C79E}" uniqueName="2" name="USD" queryTableFieldId="2" dataCellStyle="Normalny 3"/>
    <tableColumn id="3" xr3:uid="{183784F9-9808-4E6D-A9DD-5309933B884D}" uniqueName="3" name="EURO" queryTableFieldId="3" dataCellStyle="Normalny 3"/>
    <tableColumn id="4" xr3:uid="{DEDCF225-B478-40D9-B557-308A9B47C9E2}" uniqueName="4" name="CHF" queryTableFieldId="4" dataCellStyle="Normalny 3"/>
    <tableColumn id="5" xr3:uid="{AADA32B3-4087-4F80-9437-7542579432EC}" uniqueName="5" name="GBP" queryTableFieldId="5" dataCellStyle="Normalny 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A2B3338-F0ED-41D6-8C51-533F29664554}" name="Tabela4" displayName="Tabela4" ref="A1:H111" totalsRowShown="0" headerRowDxfId="0" tableBorderDxfId="9">
  <autoFilter ref="A1:H111" xr:uid="{CA2B3338-F0ED-41D6-8C51-533F29664554}"/>
  <tableColumns count="8">
    <tableColumn id="1" xr3:uid="{781450DD-FF0F-408B-8D28-B601539E7B6B}" name="LP." dataDxfId="8"/>
    <tableColumn id="2" xr3:uid="{0C27A7F2-0E83-4FEE-9D85-F4E5F6463C33}" name="Nazwa firmy" dataDxfId="7"/>
    <tableColumn id="3" xr3:uid="{02CFBB46-7F5F-4C23-B0AB-2F394E2F0586}" name="Przedstawiciel firmy" dataDxfId="6"/>
    <tableColumn id="4" xr3:uid="{EA22D128-DCC2-44E9-A76C-C4CE67E805C7}" name="Nr FV" dataDxfId="5"/>
    <tableColumn id="5" xr3:uid="{6A78A15B-1893-45E8-AE19-A3C312B87585}" name="Data wystawienia FV" dataDxfId="4"/>
    <tableColumn id="6" xr3:uid="{EA0D62D8-1DB7-49DD-B699-0797BCDA8C85}" name="Termin płatności" dataDxfId="3"/>
    <tableColumn id="7" xr3:uid="{FBDD012B-016D-439F-98A5-366896060973}" name="Kwota brutto" dataDxfId="2"/>
    <tableColumn id="8" xr3:uid="{1B778DED-3848-436E-AFED-BEC5F02209CB}" name="Podatek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69193-9776-487C-A414-8DF505427FB9}" name="Tabela2" displayName="Tabela2" ref="A1:H111" totalsRowCount="1" headerRowDxfId="21" dataDxfId="22" tableBorderDxfId="31">
  <autoFilter ref="A1:H110" xr:uid="{B1269193-9776-487C-A414-8DF505427FB9}"/>
  <tableColumns count="8">
    <tableColumn id="1" xr3:uid="{5BA06CD2-FB98-47DD-B08C-999DBA06AA27}" name="LP." totalsRowLabel="Suma" dataDxfId="30" totalsRowDxfId="20"/>
    <tableColumn id="2" xr3:uid="{E8E0A8A8-3837-44BC-B105-D12825B3CFCE}" name="Nazwa firmy" dataDxfId="29" totalsRowDxfId="19"/>
    <tableColumn id="3" xr3:uid="{0601C419-B67E-48D8-AFAF-B3495AA7B7F2}" name="Przedstawiciel firmy" dataDxfId="28" totalsRowDxfId="18"/>
    <tableColumn id="4" xr3:uid="{E589469A-4D54-47D8-AFB3-E1BB462C6F23}" name="Nr FV" totalsRowFunction="count" dataDxfId="27" totalsRowDxfId="13"/>
    <tableColumn id="5" xr3:uid="{CE6A8E7D-3783-4B09-801D-C09F07AEC2D6}" name="Data wystawienia FV" totalsRowFunction="max" dataDxfId="26" totalsRowDxfId="14"/>
    <tableColumn id="6" xr3:uid="{9E834A68-9CDB-4585-9134-3B759F4024F0}" name="Termin płatności" totalsRowFunction="average" dataDxfId="25" totalsRowDxfId="15"/>
    <tableColumn id="7" xr3:uid="{B069393F-5FEF-4831-99DD-194063DB8220}" name="Kwota brutto" totalsRowFunction="sum" dataDxfId="24" totalsRowDxfId="16"/>
    <tableColumn id="8" xr3:uid="{CBF7AB62-6BB5-437E-9CDC-D8E2100AA339}" name="Podatek" totalsRowFunction="average" dataDxfId="23" totalsRow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F260A51-CA0B-45F3-BA0A-1A85F3F685FB}">
  <we:reference id="wa104381504" version="1.0.0.0" store="pl-PL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6858-9182-4541-9512-CFCCA5FD861F}">
  <sheetPr codeName="Arkusz1">
    <tabColor rgb="FFED1B5F"/>
  </sheetPr>
  <dimension ref="A7:X17"/>
  <sheetViews>
    <sheetView workbookViewId="0">
      <selection activeCell="L23" sqref="L23"/>
    </sheetView>
  </sheetViews>
  <sheetFormatPr defaultRowHeight="14.4" x14ac:dyDescent="0.3"/>
  <cols>
    <col min="1" max="16384" width="8.88671875" style="1"/>
  </cols>
  <sheetData>
    <row r="7" spans="1:24" x14ac:dyDescent="0.3">
      <c r="A7" s="75" t="s">
        <v>296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x14ac:dyDescent="0.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x14ac:dyDescent="0.3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4" x14ac:dyDescent="0.3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 x14ac:dyDescent="0.3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4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6" spans="1:24" x14ac:dyDescent="0.3">
      <c r="H16" s="32" t="s">
        <v>0</v>
      </c>
      <c r="I16" s="32"/>
      <c r="J16" s="32"/>
      <c r="K16" s="32"/>
      <c r="L16" s="32"/>
      <c r="M16" s="32"/>
      <c r="N16" s="32"/>
      <c r="O16" s="32"/>
      <c r="P16" s="32"/>
    </row>
    <row r="17" spans="8:16" ht="28.8" x14ac:dyDescent="0.55000000000000004">
      <c r="H17" s="33" t="s">
        <v>1</v>
      </c>
      <c r="I17" s="32"/>
      <c r="J17" s="32"/>
      <c r="K17" s="32"/>
      <c r="L17" s="32"/>
      <c r="M17" s="32"/>
      <c r="N17" s="32"/>
      <c r="O17" s="32"/>
      <c r="P17" s="32"/>
    </row>
  </sheetData>
  <mergeCells count="1">
    <mergeCell ref="A7:X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5446-C4AD-4350-A6A5-62292B028162}">
  <sheetPr codeName="Arkusz6">
    <tabColor rgb="FF263C8E"/>
  </sheetPr>
  <dimension ref="B3:S17"/>
  <sheetViews>
    <sheetView zoomScale="115" zoomScaleNormal="115" workbookViewId="0"/>
  </sheetViews>
  <sheetFormatPr defaultRowHeight="14.4" x14ac:dyDescent="0.3"/>
  <cols>
    <col min="1" max="7" width="8" style="1" customWidth="1"/>
    <col min="8" max="8" width="14.109375" style="1" customWidth="1"/>
    <col min="9" max="9" width="10.109375" style="1" customWidth="1"/>
    <col min="10" max="10" width="15.5546875" style="12" bestFit="1" customWidth="1"/>
    <col min="11" max="12" width="8.88671875" style="12"/>
    <col min="13" max="14" width="8.88671875" style="1"/>
    <col min="15" max="15" width="6.88671875" style="1" customWidth="1"/>
    <col min="16" max="16384" width="8.88671875" style="1"/>
  </cols>
  <sheetData>
    <row r="3" spans="2:19" x14ac:dyDescent="0.3">
      <c r="H3" s="15"/>
      <c r="I3" s="15"/>
      <c r="J3" s="16" t="s">
        <v>5</v>
      </c>
      <c r="K3" s="16" t="s">
        <v>6</v>
      </c>
      <c r="L3" s="16"/>
      <c r="M3" s="15"/>
      <c r="N3" s="15"/>
      <c r="O3" s="15"/>
      <c r="P3" s="16" t="s">
        <v>13</v>
      </c>
      <c r="Q3" s="16"/>
      <c r="R3" s="15"/>
      <c r="S3" s="15"/>
    </row>
    <row r="4" spans="2:19" x14ac:dyDescent="0.3">
      <c r="H4" s="15"/>
      <c r="I4" s="15"/>
      <c r="J4" s="16" t="s">
        <v>5</v>
      </c>
      <c r="K4" s="16" t="s">
        <v>7</v>
      </c>
      <c r="L4" s="16"/>
      <c r="M4" s="15"/>
      <c r="N4" s="15"/>
      <c r="O4" s="15"/>
      <c r="P4" s="16" t="s">
        <v>15</v>
      </c>
      <c r="Q4" s="16"/>
      <c r="R4" s="15"/>
      <c r="S4" s="15"/>
    </row>
    <row r="5" spans="2:19" x14ac:dyDescent="0.3">
      <c r="H5" s="15"/>
      <c r="I5" s="15"/>
      <c r="J5" s="16" t="s">
        <v>5</v>
      </c>
      <c r="K5" s="16" t="s">
        <v>8</v>
      </c>
      <c r="L5" s="16"/>
      <c r="M5" s="15"/>
      <c r="N5" s="15"/>
      <c r="O5" s="15"/>
      <c r="P5" s="16" t="s">
        <v>16</v>
      </c>
      <c r="Q5" s="16"/>
      <c r="R5" s="15"/>
      <c r="S5" s="15"/>
    </row>
    <row r="6" spans="2:19" x14ac:dyDescent="0.3">
      <c r="H6" s="15"/>
      <c r="I6" s="15"/>
      <c r="J6" s="16" t="s">
        <v>5</v>
      </c>
      <c r="K6" s="16" t="s">
        <v>9</v>
      </c>
      <c r="L6" s="16"/>
      <c r="M6" s="15"/>
      <c r="N6" s="15"/>
      <c r="O6" s="15"/>
      <c r="P6" s="16" t="s">
        <v>17</v>
      </c>
      <c r="Q6" s="16"/>
      <c r="R6" s="15"/>
      <c r="S6" s="15"/>
    </row>
    <row r="7" spans="2:19" x14ac:dyDescent="0.3">
      <c r="H7" s="15"/>
      <c r="I7" s="15"/>
      <c r="J7" s="16" t="s">
        <v>5</v>
      </c>
      <c r="K7" s="16" t="s">
        <v>10</v>
      </c>
      <c r="L7" s="16"/>
      <c r="M7" s="15"/>
      <c r="N7" s="15"/>
      <c r="O7" s="15"/>
      <c r="P7" s="16" t="s">
        <v>12</v>
      </c>
      <c r="Q7" s="16"/>
      <c r="R7" s="15"/>
      <c r="S7" s="15"/>
    </row>
    <row r="8" spans="2:19" x14ac:dyDescent="0.3">
      <c r="H8" s="15"/>
      <c r="I8" s="15"/>
      <c r="J8" s="16" t="s">
        <v>5</v>
      </c>
      <c r="K8" s="16" t="s">
        <v>14</v>
      </c>
      <c r="L8" s="16"/>
      <c r="M8" s="15"/>
      <c r="N8" s="15"/>
      <c r="O8" s="15"/>
      <c r="P8" s="16" t="s">
        <v>26</v>
      </c>
      <c r="Q8" s="16"/>
      <c r="R8" s="15"/>
      <c r="S8" s="15"/>
    </row>
    <row r="9" spans="2:19" x14ac:dyDescent="0.3">
      <c r="H9" s="15"/>
      <c r="I9" s="15"/>
      <c r="J9" s="16" t="s">
        <v>5</v>
      </c>
      <c r="K9" s="16" t="s">
        <v>11</v>
      </c>
      <c r="L9" s="16"/>
      <c r="M9" s="15"/>
      <c r="N9" s="15"/>
      <c r="O9" s="15"/>
      <c r="P9" s="16" t="s">
        <v>27</v>
      </c>
      <c r="Q9" s="16"/>
      <c r="R9" s="15"/>
      <c r="S9" s="15"/>
    </row>
    <row r="10" spans="2:19" x14ac:dyDescent="0.3">
      <c r="H10" s="15"/>
      <c r="I10" s="15"/>
      <c r="J10" s="16" t="s">
        <v>5</v>
      </c>
      <c r="K10" s="16" t="s">
        <v>12</v>
      </c>
      <c r="L10" s="16"/>
      <c r="M10" s="15"/>
      <c r="N10" s="15"/>
      <c r="O10" s="15"/>
      <c r="P10" s="16"/>
      <c r="Q10" s="16"/>
      <c r="R10" s="15"/>
      <c r="S10" s="15"/>
    </row>
    <row r="11" spans="2:19" ht="27" customHeight="1" x14ac:dyDescent="0.3">
      <c r="H11" s="13"/>
      <c r="I11" s="13"/>
      <c r="J11" s="14" t="s">
        <v>18</v>
      </c>
      <c r="K11" s="14" t="s">
        <v>6</v>
      </c>
      <c r="L11" s="14"/>
      <c r="M11" s="13"/>
      <c r="N11" s="13"/>
      <c r="O11" s="13"/>
      <c r="P11" s="13"/>
      <c r="Q11" s="13"/>
      <c r="R11" s="13"/>
      <c r="S11" s="13"/>
    </row>
    <row r="12" spans="2:19" ht="27" customHeight="1" x14ac:dyDescent="0.3">
      <c r="H12" s="13"/>
      <c r="I12" s="13"/>
      <c r="J12" s="14" t="s">
        <v>18</v>
      </c>
      <c r="K12" s="14" t="s">
        <v>8</v>
      </c>
      <c r="L12" s="14"/>
      <c r="M12" s="13"/>
      <c r="N12" s="13"/>
      <c r="O12" s="13"/>
      <c r="P12" s="13"/>
      <c r="Q12" s="13"/>
      <c r="R12" s="13"/>
      <c r="S12" s="13"/>
    </row>
    <row r="13" spans="2:19" ht="27" customHeight="1" x14ac:dyDescent="0.3">
      <c r="B13" s="1" t="s">
        <v>0</v>
      </c>
      <c r="H13" s="17"/>
      <c r="I13" s="17"/>
      <c r="J13" s="18" t="s">
        <v>19</v>
      </c>
      <c r="K13" s="18" t="s">
        <v>6</v>
      </c>
      <c r="L13" s="18"/>
      <c r="M13" s="17"/>
      <c r="N13" s="17"/>
      <c r="O13" s="17"/>
      <c r="P13" s="17"/>
      <c r="Q13" s="17"/>
      <c r="R13" s="17"/>
      <c r="S13" s="17"/>
    </row>
    <row r="14" spans="2:19" ht="27" customHeight="1" x14ac:dyDescent="0.45">
      <c r="B14" s="2" t="s">
        <v>1</v>
      </c>
      <c r="H14" s="17"/>
      <c r="I14" s="17"/>
      <c r="J14" s="18" t="s">
        <v>19</v>
      </c>
      <c r="K14" s="18" t="s">
        <v>8</v>
      </c>
      <c r="L14" s="18"/>
      <c r="M14" s="17"/>
      <c r="N14" s="17"/>
      <c r="O14" s="17"/>
      <c r="P14" s="17"/>
      <c r="Q14" s="17"/>
      <c r="R14" s="17"/>
      <c r="S14" s="17"/>
    </row>
    <row r="15" spans="2:19" ht="36.6" customHeight="1" x14ac:dyDescent="0.45">
      <c r="B15" s="2"/>
      <c r="H15" s="19"/>
      <c r="I15" s="19"/>
      <c r="J15" s="20" t="s">
        <v>24</v>
      </c>
      <c r="K15" s="20" t="s">
        <v>25</v>
      </c>
      <c r="L15" s="20"/>
      <c r="M15" s="19"/>
      <c r="N15" s="19"/>
      <c r="O15" s="19"/>
      <c r="P15" s="19"/>
      <c r="Q15" s="19"/>
      <c r="R15" s="19"/>
      <c r="S15" s="19"/>
    </row>
    <row r="16" spans="2:19" ht="36.6" customHeight="1" x14ac:dyDescent="0.3">
      <c r="H16" s="23"/>
      <c r="I16" s="23"/>
      <c r="J16" s="24" t="s">
        <v>20</v>
      </c>
      <c r="K16" s="24" t="s">
        <v>21</v>
      </c>
      <c r="L16" s="24"/>
      <c r="M16" s="25"/>
      <c r="N16" s="25"/>
      <c r="O16" s="25"/>
      <c r="P16" s="25"/>
      <c r="Q16" s="25"/>
      <c r="R16" s="25"/>
      <c r="S16" s="25"/>
    </row>
    <row r="17" spans="8:17" ht="34.799999999999997" customHeight="1" x14ac:dyDescent="0.3">
      <c r="H17" s="21"/>
      <c r="I17" s="21"/>
      <c r="J17" s="22" t="s">
        <v>22</v>
      </c>
      <c r="K17" s="22" t="s">
        <v>23</v>
      </c>
      <c r="L17" s="22"/>
      <c r="M17" s="21"/>
      <c r="N17" s="21"/>
      <c r="O17" s="21"/>
      <c r="P17" s="21"/>
      <c r="Q17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F455-6E3A-408E-86E9-F2B4AA1B2A44}">
  <sheetPr codeName="Arkusz2">
    <tabColor rgb="FFED1B5F"/>
  </sheetPr>
  <dimension ref="A1:K21"/>
  <sheetViews>
    <sheetView zoomScale="110" zoomScaleNormal="110" workbookViewId="0">
      <selection activeCell="K9" sqref="K9"/>
    </sheetView>
  </sheetViews>
  <sheetFormatPr defaultColWidth="12.44140625" defaultRowHeight="15.6" x14ac:dyDescent="0.3"/>
  <cols>
    <col min="1" max="1" width="3.44140625" style="3" bestFit="1" customWidth="1"/>
    <col min="2" max="2" width="11.33203125" style="3" bestFit="1" customWidth="1"/>
    <col min="3" max="3" width="19.88671875" style="3" bestFit="1" customWidth="1"/>
    <col min="4" max="4" width="13.44140625" style="3" bestFit="1" customWidth="1"/>
    <col min="5" max="5" width="13.44140625" style="3" customWidth="1"/>
    <col min="6" max="6" width="18.109375" style="3" bestFit="1" customWidth="1"/>
    <col min="7" max="7" width="15.109375" style="3" bestFit="1" customWidth="1"/>
    <col min="8" max="8" width="12.44140625" style="3"/>
    <col min="9" max="9" width="7.77734375" style="3" bestFit="1" customWidth="1"/>
    <col min="11" max="11" width="31" style="3" customWidth="1"/>
    <col min="12" max="16384" width="12.44140625" style="3"/>
  </cols>
  <sheetData>
    <row r="1" spans="1:11" x14ac:dyDescent="0.3">
      <c r="A1" s="30" t="s">
        <v>28</v>
      </c>
      <c r="B1" s="30" t="s">
        <v>29</v>
      </c>
      <c r="C1" s="30" t="s">
        <v>30</v>
      </c>
      <c r="D1" s="30" t="s">
        <v>31</v>
      </c>
      <c r="E1" s="30" t="s">
        <v>297</v>
      </c>
      <c r="F1" s="30" t="s">
        <v>32</v>
      </c>
      <c r="G1" s="30" t="s">
        <v>33</v>
      </c>
      <c r="H1" s="31" t="s">
        <v>34</v>
      </c>
      <c r="I1" s="31" t="s">
        <v>35</v>
      </c>
    </row>
    <row r="2" spans="1:11" x14ac:dyDescent="0.3">
      <c r="A2" s="26">
        <v>1</v>
      </c>
      <c r="B2" s="26" t="s">
        <v>36</v>
      </c>
      <c r="C2" s="26" t="s">
        <v>37</v>
      </c>
      <c r="D2" s="26" t="s">
        <v>76</v>
      </c>
      <c r="E2" s="26">
        <v>376</v>
      </c>
      <c r="F2" s="27">
        <v>45537</v>
      </c>
      <c r="G2" s="26">
        <v>7</v>
      </c>
      <c r="H2" s="28">
        <v>4038</v>
      </c>
      <c r="I2" s="29">
        <v>0.23</v>
      </c>
      <c r="K2" s="10" t="s">
        <v>209</v>
      </c>
    </row>
    <row r="3" spans="1:11" x14ac:dyDescent="0.3">
      <c r="A3" s="26">
        <v>2</v>
      </c>
      <c r="B3" s="26" t="s">
        <v>38</v>
      </c>
      <c r="C3" s="26" t="s">
        <v>39</v>
      </c>
      <c r="D3" s="26" t="s">
        <v>89</v>
      </c>
      <c r="E3" s="26">
        <v>232</v>
      </c>
      <c r="F3" s="27">
        <v>45539</v>
      </c>
      <c r="G3" s="26">
        <v>90</v>
      </c>
      <c r="H3" s="28">
        <v>18951</v>
      </c>
      <c r="I3" s="29">
        <v>0.23</v>
      </c>
      <c r="K3" s="9" t="s">
        <v>294</v>
      </c>
    </row>
    <row r="4" spans="1:11" x14ac:dyDescent="0.3">
      <c r="A4" s="26">
        <v>3</v>
      </c>
      <c r="B4" s="26" t="s">
        <v>40</v>
      </c>
      <c r="C4" s="26" t="s">
        <v>41</v>
      </c>
      <c r="D4" s="26" t="s">
        <v>77</v>
      </c>
      <c r="E4" s="26">
        <v>335</v>
      </c>
      <c r="F4" s="27">
        <v>45539</v>
      </c>
      <c r="G4" s="26">
        <v>7</v>
      </c>
      <c r="H4" s="28">
        <v>2441</v>
      </c>
      <c r="I4" s="29">
        <v>0.23</v>
      </c>
      <c r="K4"/>
    </row>
    <row r="5" spans="1:11" x14ac:dyDescent="0.3">
      <c r="A5" s="26">
        <v>4</v>
      </c>
      <c r="B5" s="26" t="s">
        <v>42</v>
      </c>
      <c r="C5" s="26" t="s">
        <v>43</v>
      </c>
      <c r="D5" s="26" t="s">
        <v>78</v>
      </c>
      <c r="E5" s="26">
        <v>218</v>
      </c>
      <c r="F5" s="27">
        <v>45538</v>
      </c>
      <c r="G5" s="26">
        <v>14</v>
      </c>
      <c r="H5" s="28">
        <v>12148</v>
      </c>
      <c r="I5" s="29">
        <v>0.23</v>
      </c>
      <c r="K5"/>
    </row>
    <row r="6" spans="1:11" x14ac:dyDescent="0.3">
      <c r="A6" s="26">
        <v>5</v>
      </c>
      <c r="B6" s="26" t="s">
        <v>44</v>
      </c>
      <c r="C6" s="26" t="s">
        <v>45</v>
      </c>
      <c r="D6" s="26" t="s">
        <v>79</v>
      </c>
      <c r="E6" s="26">
        <v>196</v>
      </c>
      <c r="F6" s="27">
        <v>45537</v>
      </c>
      <c r="G6" s="26">
        <v>14</v>
      </c>
      <c r="H6" s="28">
        <v>14271</v>
      </c>
      <c r="I6" s="29">
        <v>0.23</v>
      </c>
    </row>
    <row r="7" spans="1:11" x14ac:dyDescent="0.3">
      <c r="A7" s="26">
        <v>6</v>
      </c>
      <c r="B7" s="26" t="s">
        <v>46</v>
      </c>
      <c r="C7" s="26" t="s">
        <v>47</v>
      </c>
      <c r="D7" s="26" t="s">
        <v>88</v>
      </c>
      <c r="E7" s="26">
        <v>125</v>
      </c>
      <c r="F7" s="27">
        <v>45539</v>
      </c>
      <c r="G7" s="26">
        <v>90</v>
      </c>
      <c r="H7" s="28">
        <v>6172</v>
      </c>
      <c r="I7" s="29">
        <v>0.23</v>
      </c>
    </row>
    <row r="8" spans="1:11" x14ac:dyDescent="0.3">
      <c r="A8" s="26">
        <v>7</v>
      </c>
      <c r="B8" s="26" t="s">
        <v>48</v>
      </c>
      <c r="C8" s="26" t="s">
        <v>49</v>
      </c>
      <c r="D8" s="26" t="s">
        <v>80</v>
      </c>
      <c r="E8" s="26">
        <v>869</v>
      </c>
      <c r="F8" s="27">
        <v>45538</v>
      </c>
      <c r="G8" s="26">
        <v>30</v>
      </c>
      <c r="H8" s="28">
        <v>22085</v>
      </c>
      <c r="I8" s="29">
        <v>0.23</v>
      </c>
    </row>
    <row r="9" spans="1:11" x14ac:dyDescent="0.3">
      <c r="A9" s="26">
        <v>8</v>
      </c>
      <c r="B9" s="26" t="s">
        <v>50</v>
      </c>
      <c r="C9" s="26" t="s">
        <v>51</v>
      </c>
      <c r="D9" s="26" t="s">
        <v>81</v>
      </c>
      <c r="E9" s="26">
        <v>544</v>
      </c>
      <c r="F9" s="27">
        <v>45538</v>
      </c>
      <c r="G9" s="26">
        <v>30</v>
      </c>
      <c r="H9" s="28">
        <v>5149</v>
      </c>
      <c r="I9" s="29">
        <v>0.23</v>
      </c>
      <c r="K9" s="11"/>
    </row>
    <row r="10" spans="1:11" x14ac:dyDescent="0.3">
      <c r="A10" s="26">
        <v>9</v>
      </c>
      <c r="B10" s="26" t="s">
        <v>52</v>
      </c>
      <c r="C10" s="26" t="s">
        <v>53</v>
      </c>
      <c r="D10" s="26" t="s">
        <v>90</v>
      </c>
      <c r="E10" s="26">
        <v>180</v>
      </c>
      <c r="F10" s="27">
        <v>45538</v>
      </c>
      <c r="G10" s="26">
        <v>30</v>
      </c>
      <c r="H10" s="28">
        <v>6625</v>
      </c>
      <c r="I10" s="29">
        <v>0.23</v>
      </c>
    </row>
    <row r="11" spans="1:11" x14ac:dyDescent="0.3">
      <c r="A11" s="26">
        <v>10</v>
      </c>
      <c r="B11" s="26" t="s">
        <v>54</v>
      </c>
      <c r="C11" s="26" t="s">
        <v>55</v>
      </c>
      <c r="D11" s="26" t="s">
        <v>82</v>
      </c>
      <c r="E11" s="26">
        <v>682</v>
      </c>
      <c r="F11" s="27">
        <v>45540</v>
      </c>
      <c r="G11" s="26">
        <v>90</v>
      </c>
      <c r="H11" s="28">
        <v>31859</v>
      </c>
      <c r="I11" s="29">
        <v>0.23</v>
      </c>
    </row>
    <row r="12" spans="1:11" x14ac:dyDescent="0.3">
      <c r="A12" s="26">
        <v>11</v>
      </c>
      <c r="B12" s="26" t="s">
        <v>56</v>
      </c>
      <c r="C12" s="26" t="s">
        <v>57</v>
      </c>
      <c r="D12" s="26" t="s">
        <v>83</v>
      </c>
      <c r="E12" s="26">
        <v>547</v>
      </c>
      <c r="F12" s="27">
        <v>45538</v>
      </c>
      <c r="G12" s="26">
        <v>7</v>
      </c>
      <c r="H12" s="28">
        <v>42630</v>
      </c>
      <c r="I12" s="29">
        <v>0.23</v>
      </c>
    </row>
    <row r="13" spans="1:11" x14ac:dyDescent="0.3">
      <c r="A13" s="26">
        <v>12</v>
      </c>
      <c r="B13" s="26" t="s">
        <v>58</v>
      </c>
      <c r="C13" s="26" t="s">
        <v>59</v>
      </c>
      <c r="D13" s="26" t="s">
        <v>84</v>
      </c>
      <c r="E13" s="26">
        <v>872</v>
      </c>
      <c r="F13" s="27">
        <v>45539</v>
      </c>
      <c r="G13" s="26">
        <v>7</v>
      </c>
      <c r="H13" s="28">
        <v>49007</v>
      </c>
      <c r="I13" s="29">
        <v>0.23</v>
      </c>
    </row>
    <row r="14" spans="1:11" x14ac:dyDescent="0.3">
      <c r="A14" s="26">
        <v>13</v>
      </c>
      <c r="B14" s="26" t="s">
        <v>60</v>
      </c>
      <c r="C14" s="26" t="s">
        <v>61</v>
      </c>
      <c r="D14" s="26" t="s">
        <v>91</v>
      </c>
      <c r="E14" s="26">
        <v>83</v>
      </c>
      <c r="F14" s="27">
        <v>45537</v>
      </c>
      <c r="G14" s="26">
        <v>90</v>
      </c>
      <c r="H14" s="28">
        <v>16241</v>
      </c>
      <c r="I14" s="29">
        <v>0.23</v>
      </c>
    </row>
    <row r="15" spans="1:11" x14ac:dyDescent="0.3">
      <c r="A15" s="26">
        <v>14</v>
      </c>
      <c r="B15" s="26" t="s">
        <v>62</v>
      </c>
      <c r="C15" s="26" t="s">
        <v>63</v>
      </c>
      <c r="D15" s="26" t="s">
        <v>85</v>
      </c>
      <c r="E15" s="26">
        <v>684</v>
      </c>
      <c r="F15" s="27">
        <v>45540</v>
      </c>
      <c r="G15" s="26">
        <v>14</v>
      </c>
      <c r="H15" s="28">
        <v>44760</v>
      </c>
      <c r="I15" s="29">
        <v>0.23</v>
      </c>
    </row>
    <row r="16" spans="1:11" x14ac:dyDescent="0.3">
      <c r="A16" s="26">
        <v>15</v>
      </c>
      <c r="B16" s="26" t="s">
        <v>64</v>
      </c>
      <c r="C16" s="26" t="s">
        <v>65</v>
      </c>
      <c r="D16" s="26" t="s">
        <v>86</v>
      </c>
      <c r="E16" s="26">
        <v>620</v>
      </c>
      <c r="F16" s="27">
        <v>45537</v>
      </c>
      <c r="G16" s="26">
        <v>7</v>
      </c>
      <c r="H16" s="28">
        <v>19243</v>
      </c>
      <c r="I16" s="29">
        <v>0.23</v>
      </c>
    </row>
    <row r="17" spans="1:9" x14ac:dyDescent="0.3">
      <c r="A17" s="26">
        <v>16</v>
      </c>
      <c r="B17" s="26" t="s">
        <v>66</v>
      </c>
      <c r="C17" s="26" t="s">
        <v>67</v>
      </c>
      <c r="D17" s="26" t="s">
        <v>92</v>
      </c>
      <c r="E17" s="26">
        <v>369</v>
      </c>
      <c r="F17" s="27">
        <v>45537</v>
      </c>
      <c r="G17" s="26">
        <v>90</v>
      </c>
      <c r="H17" s="28">
        <v>49263</v>
      </c>
      <c r="I17" s="29">
        <v>0.23</v>
      </c>
    </row>
    <row r="18" spans="1:9" x14ac:dyDescent="0.3">
      <c r="A18" s="26">
        <v>17</v>
      </c>
      <c r="B18" s="26" t="s">
        <v>68</v>
      </c>
      <c r="C18" s="26" t="s">
        <v>69</v>
      </c>
      <c r="D18" s="26" t="s">
        <v>93</v>
      </c>
      <c r="E18" s="26">
        <v>490</v>
      </c>
      <c r="F18" s="27">
        <v>45539</v>
      </c>
      <c r="G18" s="26">
        <v>90</v>
      </c>
      <c r="H18" s="28">
        <v>48838</v>
      </c>
      <c r="I18" s="29">
        <v>0.23</v>
      </c>
    </row>
    <row r="19" spans="1:9" x14ac:dyDescent="0.3">
      <c r="A19" s="26">
        <v>18</v>
      </c>
      <c r="B19" s="26" t="s">
        <v>70</v>
      </c>
      <c r="C19" s="26" t="s">
        <v>71</v>
      </c>
      <c r="D19" s="26" t="s">
        <v>87</v>
      </c>
      <c r="E19" s="26">
        <v>336</v>
      </c>
      <c r="F19" s="27">
        <v>45538</v>
      </c>
      <c r="G19" s="26">
        <v>7</v>
      </c>
      <c r="H19" s="28">
        <v>13550</v>
      </c>
      <c r="I19" s="29">
        <v>0.23</v>
      </c>
    </row>
    <row r="20" spans="1:9" x14ac:dyDescent="0.3">
      <c r="A20" s="26">
        <v>19</v>
      </c>
      <c r="B20" s="26" t="s">
        <v>72</v>
      </c>
      <c r="C20" s="26" t="s">
        <v>73</v>
      </c>
      <c r="D20" s="26" t="s">
        <v>94</v>
      </c>
      <c r="E20" s="26">
        <v>354</v>
      </c>
      <c r="F20" s="27">
        <v>45540</v>
      </c>
      <c r="G20" s="26">
        <v>90</v>
      </c>
      <c r="H20" s="28">
        <v>43338</v>
      </c>
      <c r="I20" s="29">
        <v>0.23</v>
      </c>
    </row>
    <row r="21" spans="1:9" x14ac:dyDescent="0.3">
      <c r="A21" s="26">
        <v>20</v>
      </c>
      <c r="B21" s="26" t="s">
        <v>74</v>
      </c>
      <c r="C21" s="26" t="s">
        <v>75</v>
      </c>
      <c r="D21" s="26" t="s">
        <v>88</v>
      </c>
      <c r="E21" s="26">
        <v>125</v>
      </c>
      <c r="F21" s="27">
        <v>45538</v>
      </c>
      <c r="G21" s="26">
        <v>7</v>
      </c>
      <c r="H21" s="28">
        <v>15143</v>
      </c>
      <c r="I21" s="29">
        <v>0.23</v>
      </c>
    </row>
  </sheetData>
  <sortState xmlns:xlrd2="http://schemas.microsoft.com/office/spreadsheetml/2017/richdata2" ref="A2:I21">
    <sortCondition ref="A2:A21"/>
  </sortState>
  <phoneticPr fontId="9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5831-139E-4E0B-8B63-3A3651C55473}">
  <sheetPr codeName="Arkusz7">
    <tabColor rgb="FF263C8E"/>
  </sheetPr>
  <dimension ref="A1:W195"/>
  <sheetViews>
    <sheetView zoomScale="110" zoomScaleNormal="110" workbookViewId="0">
      <selection activeCell="O10" sqref="O10"/>
    </sheetView>
  </sheetViews>
  <sheetFormatPr defaultRowHeight="13.2" x14ac:dyDescent="0.25"/>
  <cols>
    <col min="1" max="1" width="6" style="4" bestFit="1" customWidth="1"/>
    <col min="2" max="2" width="10" style="4" bestFit="1" customWidth="1"/>
    <col min="3" max="3" width="28.33203125" style="4" customWidth="1"/>
    <col min="4" max="4" width="27" style="4" bestFit="1" customWidth="1"/>
    <col min="5" max="5" width="6.88671875" style="72" customWidth="1"/>
    <col min="6" max="6" width="8.88671875" style="4"/>
    <col min="7" max="8" width="10.109375" style="4" bestFit="1" customWidth="1"/>
    <col min="9" max="9" width="7.109375" style="4" bestFit="1" customWidth="1"/>
    <col min="10" max="10" width="8.5546875" style="4" bestFit="1" customWidth="1"/>
    <col min="11" max="11" width="7" style="4" bestFit="1" customWidth="1"/>
    <col min="12" max="12" width="7.21875" style="4" bestFit="1" customWidth="1"/>
    <col min="13" max="16384" width="8.88671875" style="4"/>
  </cols>
  <sheetData>
    <row r="1" spans="1:23" s="40" customFormat="1" ht="18" customHeight="1" x14ac:dyDescent="0.3">
      <c r="A1" s="37" t="s">
        <v>3</v>
      </c>
      <c r="B1" s="38" t="s">
        <v>2</v>
      </c>
      <c r="C1" s="38" t="s">
        <v>207</v>
      </c>
      <c r="D1" s="39" t="str">
        <f>"WARTOŚĆ NETTO FV w " &amp;H2</f>
        <v>WARTOŚĆ NETTO FV w USD</v>
      </c>
      <c r="E1" s="69"/>
      <c r="G1" s="79">
        <v>45563</v>
      </c>
      <c r="H1" s="41" t="s">
        <v>95</v>
      </c>
      <c r="I1" s="41" t="s">
        <v>96</v>
      </c>
      <c r="L1" s="10" t="s">
        <v>4</v>
      </c>
    </row>
    <row r="2" spans="1:23" ht="13.8" customHeight="1" x14ac:dyDescent="0.3">
      <c r="A2" s="5">
        <v>1</v>
      </c>
      <c r="B2" s="5" t="s">
        <v>36</v>
      </c>
      <c r="C2" s="36">
        <v>4361</v>
      </c>
      <c r="D2" s="42"/>
      <c r="E2" s="70" t="str">
        <f>IFERROR(CHOOSE(MATCH($H$2,$W$2:$W$5,0),"USD","EURO","GBP","CHF"),"")</f>
        <v>USD</v>
      </c>
      <c r="H2" s="46" t="s">
        <v>97</v>
      </c>
      <c r="I2" s="35">
        <f>VLOOKUP(G1,archiwum_tab_a_2024[[data]:[EURO]],3,1)</f>
        <v>4.2760999999999996</v>
      </c>
      <c r="L2" t="s">
        <v>205</v>
      </c>
      <c r="W2" s="34" t="s">
        <v>97</v>
      </c>
    </row>
    <row r="3" spans="1:23" ht="13.8" customHeight="1" x14ac:dyDescent="0.3">
      <c r="A3" s="5">
        <v>2</v>
      </c>
      <c r="B3" s="5" t="s">
        <v>38</v>
      </c>
      <c r="C3" s="6">
        <v>5442</v>
      </c>
      <c r="D3" s="42"/>
      <c r="E3" s="71" t="str">
        <f t="shared" ref="E3:E21" si="0">IFERROR(CHOOSE(MATCH($H$2,$W$2:$W$5,0),"USD","EURO","GBP","CHF"),"")</f>
        <v>USD</v>
      </c>
      <c r="L3" t="s">
        <v>206</v>
      </c>
      <c r="W3" s="34" t="s">
        <v>98</v>
      </c>
    </row>
    <row r="4" spans="1:23" ht="13.8" customHeight="1" x14ac:dyDescent="0.25">
      <c r="A4" s="5">
        <v>3</v>
      </c>
      <c r="B4" s="5" t="s">
        <v>40</v>
      </c>
      <c r="C4" s="6">
        <v>3817</v>
      </c>
      <c r="D4" s="42"/>
      <c r="E4" s="71" t="str">
        <f t="shared" si="0"/>
        <v>USD</v>
      </c>
      <c r="W4" s="34" t="s">
        <v>99</v>
      </c>
    </row>
    <row r="5" spans="1:23" x14ac:dyDescent="0.25">
      <c r="A5" s="5">
        <v>4</v>
      </c>
      <c r="B5" s="5" t="s">
        <v>42</v>
      </c>
      <c r="C5" s="6">
        <v>3135</v>
      </c>
      <c r="D5" s="42"/>
      <c r="E5" s="71" t="str">
        <f t="shared" si="0"/>
        <v>USD</v>
      </c>
      <c r="H5" s="78" t="s">
        <v>298</v>
      </c>
      <c r="I5" s="78" t="s">
        <v>97</v>
      </c>
      <c r="J5" s="78" t="s">
        <v>98</v>
      </c>
      <c r="K5" s="78" t="s">
        <v>100</v>
      </c>
      <c r="L5" s="78" t="s">
        <v>99</v>
      </c>
      <c r="W5" s="34" t="s">
        <v>100</v>
      </c>
    </row>
    <row r="6" spans="1:23" ht="14.4" x14ac:dyDescent="0.3">
      <c r="A6" s="5">
        <v>5</v>
      </c>
      <c r="B6" s="5" t="s">
        <v>44</v>
      </c>
      <c r="C6" s="6">
        <v>7061</v>
      </c>
      <c r="D6" s="42"/>
      <c r="E6" s="71" t="str">
        <f t="shared" si="0"/>
        <v>USD</v>
      </c>
      <c r="H6" s="77">
        <v>45293</v>
      </c>
      <c r="I6">
        <v>3.9432</v>
      </c>
      <c r="J6">
        <v>4.3433999999999999</v>
      </c>
      <c r="K6">
        <v>4.6596000000000002</v>
      </c>
      <c r="L6">
        <v>5.0152000000000001</v>
      </c>
    </row>
    <row r="7" spans="1:23" ht="14.4" x14ac:dyDescent="0.3">
      <c r="A7" s="5">
        <v>6</v>
      </c>
      <c r="B7" s="5" t="s">
        <v>46</v>
      </c>
      <c r="C7" s="6">
        <v>3107</v>
      </c>
      <c r="D7" s="42"/>
      <c r="E7" s="71" t="str">
        <f t="shared" si="0"/>
        <v>USD</v>
      </c>
      <c r="H7" s="77">
        <v>45294</v>
      </c>
      <c r="I7">
        <v>3.9908999999999999</v>
      </c>
      <c r="J7">
        <v>4.3646000000000003</v>
      </c>
      <c r="K7">
        <v>4.6872999999999996</v>
      </c>
      <c r="L7">
        <v>5.0396999999999998</v>
      </c>
    </row>
    <row r="8" spans="1:23" ht="14.4" x14ac:dyDescent="0.3">
      <c r="A8" s="5">
        <v>7</v>
      </c>
      <c r="B8" s="5" t="s">
        <v>48</v>
      </c>
      <c r="C8" s="6">
        <v>4214</v>
      </c>
      <c r="D8" s="42"/>
      <c r="E8" s="71" t="str">
        <f t="shared" si="0"/>
        <v>USD</v>
      </c>
      <c r="H8" s="77">
        <v>45295</v>
      </c>
      <c r="I8">
        <v>3.9683999999999999</v>
      </c>
      <c r="J8">
        <v>4.3525</v>
      </c>
      <c r="K8">
        <v>4.6718000000000002</v>
      </c>
      <c r="L8">
        <v>5.0480999999999998</v>
      </c>
    </row>
    <row r="9" spans="1:23" ht="14.4" x14ac:dyDescent="0.3">
      <c r="A9" s="5">
        <v>8</v>
      </c>
      <c r="B9" s="5" t="s">
        <v>50</v>
      </c>
      <c r="C9" s="6">
        <v>3289</v>
      </c>
      <c r="D9" s="42"/>
      <c r="E9" s="71" t="str">
        <f t="shared" si="0"/>
        <v>USD</v>
      </c>
      <c r="H9" s="77">
        <v>45296</v>
      </c>
      <c r="I9">
        <v>3.9849999999999999</v>
      </c>
      <c r="J9">
        <v>4.3483999999999998</v>
      </c>
      <c r="K9">
        <v>4.6714000000000002</v>
      </c>
      <c r="L9">
        <v>5.0439999999999996</v>
      </c>
    </row>
    <row r="10" spans="1:23" ht="14.4" x14ac:dyDescent="0.3">
      <c r="A10" s="5">
        <v>9</v>
      </c>
      <c r="B10" s="5" t="s">
        <v>52</v>
      </c>
      <c r="C10" s="6">
        <v>4884</v>
      </c>
      <c r="D10" s="42"/>
      <c r="E10" s="71" t="str">
        <f t="shared" si="0"/>
        <v>USD</v>
      </c>
      <c r="H10" s="77">
        <v>45299</v>
      </c>
      <c r="I10">
        <v>3.9811999999999999</v>
      </c>
      <c r="J10">
        <v>4.3548</v>
      </c>
      <c r="K10">
        <v>4.6792999999999996</v>
      </c>
      <c r="L10">
        <v>5.0542999999999996</v>
      </c>
    </row>
    <row r="11" spans="1:23" ht="14.4" x14ac:dyDescent="0.3">
      <c r="A11" s="5">
        <v>10</v>
      </c>
      <c r="B11" s="5" t="s">
        <v>54</v>
      </c>
      <c r="C11" s="6">
        <v>3757</v>
      </c>
      <c r="D11" s="42"/>
      <c r="E11" s="71" t="str">
        <f t="shared" si="0"/>
        <v>USD</v>
      </c>
      <c r="H11" s="77">
        <v>45300</v>
      </c>
      <c r="I11">
        <v>3.9611999999999998</v>
      </c>
      <c r="J11">
        <v>4.3350999999999997</v>
      </c>
      <c r="K11">
        <v>4.6616</v>
      </c>
      <c r="L11">
        <v>5.0446</v>
      </c>
    </row>
    <row r="12" spans="1:23" ht="14.4" x14ac:dyDescent="0.3">
      <c r="A12" s="5">
        <v>11</v>
      </c>
      <c r="B12" s="5" t="s">
        <v>56</v>
      </c>
      <c r="C12" s="6">
        <v>7016</v>
      </c>
      <c r="D12" s="42"/>
      <c r="E12" s="71" t="str">
        <f t="shared" si="0"/>
        <v>USD</v>
      </c>
      <c r="H12" s="77">
        <v>45301</v>
      </c>
      <c r="I12">
        <v>3.9655999999999998</v>
      </c>
      <c r="J12">
        <v>4.3413000000000004</v>
      </c>
      <c r="K12">
        <v>4.6538000000000004</v>
      </c>
      <c r="L12">
        <v>5.0465999999999998</v>
      </c>
    </row>
    <row r="13" spans="1:23" ht="14.4" x14ac:dyDescent="0.3">
      <c r="A13" s="5">
        <v>12</v>
      </c>
      <c r="B13" s="5" t="s">
        <v>58</v>
      </c>
      <c r="C13" s="6">
        <v>6654</v>
      </c>
      <c r="D13" s="42"/>
      <c r="E13" s="71" t="str">
        <f t="shared" si="0"/>
        <v>USD</v>
      </c>
      <c r="H13" s="77">
        <v>45302</v>
      </c>
      <c r="I13">
        <v>3.968</v>
      </c>
      <c r="J13">
        <v>4.3505000000000003</v>
      </c>
      <c r="K13">
        <v>4.6637000000000004</v>
      </c>
      <c r="L13">
        <v>5.0548999999999999</v>
      </c>
    </row>
    <row r="14" spans="1:23" ht="14.4" x14ac:dyDescent="0.3">
      <c r="A14" s="5">
        <v>13</v>
      </c>
      <c r="B14" s="5" t="s">
        <v>60</v>
      </c>
      <c r="C14" s="6">
        <v>5152</v>
      </c>
      <c r="D14" s="42"/>
      <c r="E14" s="71" t="str">
        <f t="shared" si="0"/>
        <v>USD</v>
      </c>
      <c r="H14" s="77">
        <v>45303</v>
      </c>
      <c r="I14">
        <v>3.9746000000000001</v>
      </c>
      <c r="J14">
        <v>4.3574000000000002</v>
      </c>
      <c r="K14">
        <v>4.6555999999999997</v>
      </c>
      <c r="L14">
        <v>5.0688000000000004</v>
      </c>
    </row>
    <row r="15" spans="1:23" ht="14.4" x14ac:dyDescent="0.3">
      <c r="A15" s="5">
        <v>14</v>
      </c>
      <c r="B15" s="5" t="s">
        <v>62</v>
      </c>
      <c r="C15" s="6">
        <v>7442</v>
      </c>
      <c r="D15" s="42"/>
      <c r="E15" s="71" t="str">
        <f t="shared" si="0"/>
        <v>USD</v>
      </c>
      <c r="H15" s="77">
        <v>45306</v>
      </c>
      <c r="I15">
        <v>3.9963000000000002</v>
      </c>
      <c r="J15">
        <v>4.3747999999999996</v>
      </c>
      <c r="K15">
        <v>4.6797000000000004</v>
      </c>
      <c r="L15">
        <v>5.0861000000000001</v>
      </c>
    </row>
    <row r="16" spans="1:23" ht="14.4" x14ac:dyDescent="0.3">
      <c r="A16" s="5">
        <v>15</v>
      </c>
      <c r="B16" s="5" t="s">
        <v>64</v>
      </c>
      <c r="C16" s="6">
        <v>6364</v>
      </c>
      <c r="D16" s="42"/>
      <c r="E16" s="71" t="str">
        <f t="shared" si="0"/>
        <v>USD</v>
      </c>
      <c r="H16" s="77">
        <v>45307</v>
      </c>
      <c r="I16">
        <v>4.0358000000000001</v>
      </c>
      <c r="J16">
        <v>4.3933999999999997</v>
      </c>
      <c r="K16">
        <v>4.6900000000000004</v>
      </c>
      <c r="L16">
        <v>5.1026999999999996</v>
      </c>
    </row>
    <row r="17" spans="1:12" ht="14.4" x14ac:dyDescent="0.3">
      <c r="A17" s="5">
        <v>16</v>
      </c>
      <c r="B17" s="5" t="s">
        <v>66</v>
      </c>
      <c r="C17" s="6">
        <v>3130</v>
      </c>
      <c r="D17" s="42"/>
      <c r="E17" s="71" t="str">
        <f t="shared" si="0"/>
        <v>USD</v>
      </c>
      <c r="H17" s="77">
        <v>45308</v>
      </c>
      <c r="I17">
        <v>4.0434000000000001</v>
      </c>
      <c r="J17">
        <v>4.3978000000000002</v>
      </c>
      <c r="K17">
        <v>4.6912000000000003</v>
      </c>
      <c r="L17">
        <v>5.1273999999999997</v>
      </c>
    </row>
    <row r="18" spans="1:12" ht="14.4" x14ac:dyDescent="0.3">
      <c r="A18" s="5">
        <v>17</v>
      </c>
      <c r="B18" s="5" t="s">
        <v>68</v>
      </c>
      <c r="C18" s="6">
        <v>6188</v>
      </c>
      <c r="D18" s="42"/>
      <c r="E18" s="71" t="str">
        <f t="shared" si="0"/>
        <v>USD</v>
      </c>
      <c r="H18" s="77">
        <v>45309</v>
      </c>
      <c r="I18">
        <v>4.0437000000000003</v>
      </c>
      <c r="J18">
        <v>4.4016000000000002</v>
      </c>
      <c r="K18">
        <v>4.6792999999999996</v>
      </c>
      <c r="L18">
        <v>5.1253000000000002</v>
      </c>
    </row>
    <row r="19" spans="1:12" ht="14.4" x14ac:dyDescent="0.3">
      <c r="A19" s="5">
        <v>18</v>
      </c>
      <c r="B19" s="5" t="s">
        <v>70</v>
      </c>
      <c r="C19" s="6">
        <v>6812</v>
      </c>
      <c r="D19" s="42"/>
      <c r="E19" s="71" t="str">
        <f t="shared" si="0"/>
        <v>USD</v>
      </c>
      <c r="H19" s="77">
        <v>45310</v>
      </c>
      <c r="I19">
        <v>4.0289000000000001</v>
      </c>
      <c r="J19">
        <v>4.3845999999999998</v>
      </c>
      <c r="K19">
        <v>4.6387999999999998</v>
      </c>
      <c r="L19">
        <v>5.1102999999999996</v>
      </c>
    </row>
    <row r="20" spans="1:12" ht="14.4" x14ac:dyDescent="0.3">
      <c r="A20" s="5">
        <v>19</v>
      </c>
      <c r="B20" s="5" t="s">
        <v>72</v>
      </c>
      <c r="C20" s="6">
        <v>7423</v>
      </c>
      <c r="D20" s="42"/>
      <c r="E20" s="71" t="str">
        <f t="shared" si="0"/>
        <v>USD</v>
      </c>
      <c r="H20" s="77">
        <v>45313</v>
      </c>
      <c r="I20">
        <v>3.9971999999999999</v>
      </c>
      <c r="J20">
        <v>4.3559999999999999</v>
      </c>
      <c r="K20">
        <v>4.6073000000000004</v>
      </c>
      <c r="L20">
        <v>5.0784000000000002</v>
      </c>
    </row>
    <row r="21" spans="1:12" ht="14.4" x14ac:dyDescent="0.3">
      <c r="A21" s="5">
        <v>20</v>
      </c>
      <c r="B21" s="5" t="s">
        <v>74</v>
      </c>
      <c r="C21" s="6">
        <v>4905</v>
      </c>
      <c r="D21" s="42"/>
      <c r="E21" s="71" t="str">
        <f t="shared" si="0"/>
        <v>USD</v>
      </c>
      <c r="H21" s="77">
        <v>45314</v>
      </c>
      <c r="I21">
        <v>4.0133000000000001</v>
      </c>
      <c r="J21">
        <v>4.3696999999999999</v>
      </c>
      <c r="K21">
        <v>4.6227999999999998</v>
      </c>
      <c r="L21">
        <v>5.1083999999999996</v>
      </c>
    </row>
    <row r="22" spans="1:12" ht="14.4" x14ac:dyDescent="0.3">
      <c r="H22" s="77">
        <v>45315</v>
      </c>
      <c r="I22">
        <v>4.0130999999999997</v>
      </c>
      <c r="J22">
        <v>4.3754999999999997</v>
      </c>
      <c r="K22">
        <v>4.6387</v>
      </c>
      <c r="L22">
        <v>5.1223000000000001</v>
      </c>
    </row>
    <row r="23" spans="1:12" ht="14.4" x14ac:dyDescent="0.3">
      <c r="D23" s="7"/>
      <c r="H23" s="77">
        <v>45316</v>
      </c>
      <c r="I23">
        <v>4.0189000000000004</v>
      </c>
      <c r="J23">
        <v>4.3789999999999996</v>
      </c>
      <c r="K23">
        <v>4.6543000000000001</v>
      </c>
      <c r="L23">
        <v>5.1147999999999998</v>
      </c>
    </row>
    <row r="24" spans="1:12" ht="14.4" x14ac:dyDescent="0.3">
      <c r="H24" s="77">
        <v>45317</v>
      </c>
      <c r="I24">
        <v>4.0392999999999999</v>
      </c>
      <c r="J24">
        <v>4.3802000000000003</v>
      </c>
      <c r="K24">
        <v>4.6689999999999996</v>
      </c>
      <c r="L24">
        <v>5.1356999999999999</v>
      </c>
    </row>
    <row r="25" spans="1:12" ht="14.4" x14ac:dyDescent="0.3">
      <c r="H25" s="77">
        <v>45320</v>
      </c>
      <c r="I25">
        <v>4.0326000000000004</v>
      </c>
      <c r="J25">
        <v>4.3653000000000004</v>
      </c>
      <c r="K25">
        <v>4.6784999999999997</v>
      </c>
      <c r="L25">
        <v>5.1230000000000002</v>
      </c>
    </row>
    <row r="26" spans="1:12" ht="14.4" x14ac:dyDescent="0.3">
      <c r="H26" s="77">
        <v>45321</v>
      </c>
      <c r="I26">
        <v>4.0301</v>
      </c>
      <c r="J26">
        <v>4.3634000000000004</v>
      </c>
      <c r="K26">
        <v>4.6692</v>
      </c>
      <c r="L26">
        <v>5.1105999999999998</v>
      </c>
    </row>
    <row r="27" spans="1:12" ht="14.4" x14ac:dyDescent="0.3">
      <c r="D27" s="8"/>
      <c r="H27" s="77">
        <v>45322</v>
      </c>
      <c r="I27">
        <v>4.0134999999999996</v>
      </c>
      <c r="J27">
        <v>4.3433999999999999</v>
      </c>
      <c r="K27">
        <v>4.6510999999999996</v>
      </c>
      <c r="L27">
        <v>5.0848000000000004</v>
      </c>
    </row>
    <row r="28" spans="1:12" ht="14.4" x14ac:dyDescent="0.3">
      <c r="D28" s="8"/>
      <c r="H28" s="77">
        <v>45323</v>
      </c>
      <c r="I28">
        <v>4.0046999999999997</v>
      </c>
      <c r="J28">
        <v>4.3247</v>
      </c>
      <c r="K28">
        <v>4.6414999999999997</v>
      </c>
      <c r="L28">
        <v>5.0688000000000004</v>
      </c>
    </row>
    <row r="29" spans="1:12" ht="14.4" x14ac:dyDescent="0.3">
      <c r="D29" s="8"/>
      <c r="H29" s="77">
        <v>45324</v>
      </c>
      <c r="I29">
        <v>3.9641000000000002</v>
      </c>
      <c r="J29">
        <v>4.3173000000000004</v>
      </c>
      <c r="K29">
        <v>4.6291000000000002</v>
      </c>
      <c r="L29">
        <v>5.0571999999999999</v>
      </c>
    </row>
    <row r="30" spans="1:12" ht="14.4" x14ac:dyDescent="0.3">
      <c r="D30" s="8"/>
      <c r="H30" s="77">
        <v>45327</v>
      </c>
      <c r="I30">
        <v>4.0244</v>
      </c>
      <c r="J30">
        <v>4.3277999999999999</v>
      </c>
      <c r="K30">
        <v>4.6239999999999997</v>
      </c>
      <c r="L30">
        <v>5.0712000000000002</v>
      </c>
    </row>
    <row r="31" spans="1:12" ht="14.4" x14ac:dyDescent="0.3">
      <c r="D31" s="8"/>
      <c r="H31" s="77">
        <v>45328</v>
      </c>
      <c r="I31">
        <v>4.0484</v>
      </c>
      <c r="J31">
        <v>4.3434999999999997</v>
      </c>
      <c r="K31">
        <v>4.6378000000000004</v>
      </c>
      <c r="L31">
        <v>5.0777000000000001</v>
      </c>
    </row>
    <row r="32" spans="1:12" ht="14.4" x14ac:dyDescent="0.3">
      <c r="D32" s="8"/>
      <c r="H32" s="77">
        <v>45329</v>
      </c>
      <c r="I32">
        <v>4.0362</v>
      </c>
      <c r="J32">
        <v>4.3465999999999996</v>
      </c>
      <c r="K32">
        <v>4.6322000000000001</v>
      </c>
      <c r="L32">
        <v>5.0990000000000002</v>
      </c>
    </row>
    <row r="33" spans="8:12" ht="14.4" x14ac:dyDescent="0.3">
      <c r="H33" s="77">
        <v>45330</v>
      </c>
      <c r="I33">
        <v>4.0292000000000003</v>
      </c>
      <c r="J33">
        <v>4.3449</v>
      </c>
      <c r="K33">
        <v>4.6166</v>
      </c>
      <c r="L33">
        <v>5.0891999999999999</v>
      </c>
    </row>
    <row r="34" spans="8:12" ht="14.4" x14ac:dyDescent="0.3">
      <c r="H34" s="77">
        <v>45331</v>
      </c>
      <c r="I34">
        <v>4.0095999999999998</v>
      </c>
      <c r="J34">
        <v>4.3167</v>
      </c>
      <c r="K34">
        <v>4.5778999999999996</v>
      </c>
      <c r="L34">
        <v>5.0559000000000003</v>
      </c>
    </row>
    <row r="35" spans="8:12" ht="14.4" x14ac:dyDescent="0.3">
      <c r="H35" s="77">
        <v>45334</v>
      </c>
      <c r="I35">
        <v>4.0189000000000004</v>
      </c>
      <c r="J35">
        <v>4.3280000000000003</v>
      </c>
      <c r="K35">
        <v>4.5906000000000002</v>
      </c>
      <c r="L35">
        <v>5.0720999999999998</v>
      </c>
    </row>
    <row r="36" spans="8:12" ht="14.4" x14ac:dyDescent="0.3">
      <c r="H36" s="77">
        <v>45335</v>
      </c>
      <c r="I36">
        <v>4.0136000000000003</v>
      </c>
      <c r="J36">
        <v>4.3213999999999997</v>
      </c>
      <c r="K36">
        <v>4.5620000000000003</v>
      </c>
      <c r="L36">
        <v>5.0785999999999998</v>
      </c>
    </row>
    <row r="37" spans="8:12" ht="14.4" x14ac:dyDescent="0.3">
      <c r="H37" s="77">
        <v>45336</v>
      </c>
      <c r="I37">
        <v>4.0593000000000004</v>
      </c>
      <c r="J37">
        <v>4.3434999999999997</v>
      </c>
      <c r="K37">
        <v>4.5747999999999998</v>
      </c>
      <c r="L37">
        <v>5.0902000000000003</v>
      </c>
    </row>
    <row r="38" spans="8:12" ht="14.4" x14ac:dyDescent="0.3">
      <c r="H38" s="77">
        <v>45337</v>
      </c>
      <c r="I38">
        <v>4.0495000000000001</v>
      </c>
      <c r="J38">
        <v>4.3463000000000003</v>
      </c>
      <c r="K38">
        <v>4.5849000000000002</v>
      </c>
      <c r="L38">
        <v>5.0839999999999996</v>
      </c>
    </row>
    <row r="39" spans="8:12" ht="14.4" x14ac:dyDescent="0.3">
      <c r="H39" s="77">
        <v>45338</v>
      </c>
      <c r="I39">
        <v>4.0324999999999998</v>
      </c>
      <c r="J39">
        <v>4.3414000000000001</v>
      </c>
      <c r="K39">
        <v>4.5769000000000002</v>
      </c>
      <c r="L39">
        <v>5.0753000000000004</v>
      </c>
    </row>
    <row r="40" spans="8:12" ht="14.4" x14ac:dyDescent="0.3">
      <c r="H40" s="77">
        <v>45341</v>
      </c>
      <c r="I40">
        <v>4.0269000000000004</v>
      </c>
      <c r="J40">
        <v>4.3390000000000004</v>
      </c>
      <c r="K40">
        <v>4.57</v>
      </c>
      <c r="L40">
        <v>5.0796000000000001</v>
      </c>
    </row>
    <row r="41" spans="8:12" ht="14.4" x14ac:dyDescent="0.3">
      <c r="H41" s="77">
        <v>45342</v>
      </c>
      <c r="I41">
        <v>3.9994000000000001</v>
      </c>
      <c r="J41">
        <v>4.3186</v>
      </c>
      <c r="K41">
        <v>4.5361000000000002</v>
      </c>
      <c r="L41">
        <v>5.0407000000000002</v>
      </c>
    </row>
    <row r="42" spans="8:12" ht="14.4" x14ac:dyDescent="0.3">
      <c r="H42" s="77">
        <v>45343</v>
      </c>
      <c r="I42">
        <v>3.9965999999999999</v>
      </c>
      <c r="J42">
        <v>4.3163</v>
      </c>
      <c r="K42">
        <v>4.5385</v>
      </c>
      <c r="L42">
        <v>5.0406000000000004</v>
      </c>
    </row>
    <row r="43" spans="8:12" ht="14.4" x14ac:dyDescent="0.3">
      <c r="H43" s="77">
        <v>45344</v>
      </c>
      <c r="I43">
        <v>3.9803999999999999</v>
      </c>
      <c r="J43">
        <v>4.3198999999999996</v>
      </c>
      <c r="K43">
        <v>4.5378999999999996</v>
      </c>
      <c r="L43">
        <v>5.0453999999999999</v>
      </c>
    </row>
    <row r="44" spans="8:12" ht="14.4" x14ac:dyDescent="0.3">
      <c r="H44" s="77">
        <v>45345</v>
      </c>
      <c r="I44">
        <v>4.0049999999999999</v>
      </c>
      <c r="J44">
        <v>4.3326000000000002</v>
      </c>
      <c r="K44">
        <v>4.5427</v>
      </c>
      <c r="L44">
        <v>5.0690999999999997</v>
      </c>
    </row>
    <row r="45" spans="8:12" ht="14.4" x14ac:dyDescent="0.3">
      <c r="H45" s="77">
        <v>45348</v>
      </c>
      <c r="I45">
        <v>3.9775999999999998</v>
      </c>
      <c r="J45">
        <v>4.3117000000000001</v>
      </c>
      <c r="K45">
        <v>4.5208000000000004</v>
      </c>
      <c r="L45">
        <v>5.0434999999999999</v>
      </c>
    </row>
    <row r="46" spans="8:12" ht="14.4" x14ac:dyDescent="0.3">
      <c r="H46" s="77">
        <v>45349</v>
      </c>
      <c r="I46">
        <v>3.9681999999999999</v>
      </c>
      <c r="J46">
        <v>4.3067000000000002</v>
      </c>
      <c r="K46">
        <v>4.5113000000000003</v>
      </c>
      <c r="L46">
        <v>5.0353000000000003</v>
      </c>
    </row>
    <row r="47" spans="8:12" ht="14.4" x14ac:dyDescent="0.3">
      <c r="H47" s="77">
        <v>45350</v>
      </c>
      <c r="I47">
        <v>3.9922</v>
      </c>
      <c r="J47">
        <v>4.3116000000000003</v>
      </c>
      <c r="K47">
        <v>4.5292000000000003</v>
      </c>
      <c r="L47">
        <v>5.0404</v>
      </c>
    </row>
    <row r="48" spans="8:12" ht="14.4" x14ac:dyDescent="0.3">
      <c r="H48" s="77">
        <v>45351</v>
      </c>
      <c r="I48">
        <v>3.9803000000000002</v>
      </c>
      <c r="J48">
        <v>4.319</v>
      </c>
      <c r="K48">
        <v>4.5331999999999999</v>
      </c>
      <c r="L48">
        <v>5.0419999999999998</v>
      </c>
    </row>
    <row r="49" spans="8:12" ht="14.4" x14ac:dyDescent="0.3">
      <c r="H49" s="77">
        <v>45352</v>
      </c>
      <c r="I49">
        <v>3.9922</v>
      </c>
      <c r="J49">
        <v>4.3175999999999997</v>
      </c>
      <c r="K49">
        <v>4.5099</v>
      </c>
      <c r="L49">
        <v>5.0412999999999997</v>
      </c>
    </row>
    <row r="50" spans="8:12" ht="14.4" x14ac:dyDescent="0.3">
      <c r="H50" s="77">
        <v>45355</v>
      </c>
      <c r="I50">
        <v>3.9820000000000002</v>
      </c>
      <c r="J50">
        <v>4.3201000000000001</v>
      </c>
      <c r="K50">
        <v>4.5118999999999998</v>
      </c>
      <c r="L50">
        <v>5.048</v>
      </c>
    </row>
    <row r="51" spans="8:12" ht="14.4" x14ac:dyDescent="0.3">
      <c r="H51" s="77">
        <v>45356</v>
      </c>
      <c r="I51">
        <v>3.9838</v>
      </c>
      <c r="J51">
        <v>4.3228</v>
      </c>
      <c r="K51">
        <v>4.4970999999999997</v>
      </c>
      <c r="L51">
        <v>5.0534999999999997</v>
      </c>
    </row>
    <row r="52" spans="8:12" ht="14.4" x14ac:dyDescent="0.3">
      <c r="H52" s="77">
        <v>45357</v>
      </c>
      <c r="I52">
        <v>3.9630000000000001</v>
      </c>
      <c r="J52">
        <v>4.3106</v>
      </c>
      <c r="K52">
        <v>4.4805999999999999</v>
      </c>
      <c r="L52">
        <v>5.0452000000000004</v>
      </c>
    </row>
    <row r="53" spans="8:12" ht="14.4" x14ac:dyDescent="0.3">
      <c r="H53" s="77">
        <v>45358</v>
      </c>
      <c r="I53">
        <v>3.9485000000000001</v>
      </c>
      <c r="J53">
        <v>4.3045</v>
      </c>
      <c r="K53">
        <v>4.4827000000000004</v>
      </c>
      <c r="L53">
        <v>5.0335999999999999</v>
      </c>
    </row>
    <row r="54" spans="8:12" ht="14.4" x14ac:dyDescent="0.3">
      <c r="H54" s="77">
        <v>45359</v>
      </c>
      <c r="I54">
        <v>3.9392</v>
      </c>
      <c r="J54">
        <v>4.3079000000000001</v>
      </c>
      <c r="K54">
        <v>4.4942000000000002</v>
      </c>
      <c r="L54">
        <v>5.0536000000000003</v>
      </c>
    </row>
    <row r="55" spans="8:12" ht="14.4" x14ac:dyDescent="0.3">
      <c r="H55" s="77">
        <v>45362</v>
      </c>
      <c r="I55">
        <v>3.9262000000000001</v>
      </c>
      <c r="J55">
        <v>4.2933000000000003</v>
      </c>
      <c r="K55">
        <v>4.4775999999999998</v>
      </c>
      <c r="L55">
        <v>5.0423</v>
      </c>
    </row>
    <row r="56" spans="8:12" ht="14.4" x14ac:dyDescent="0.3">
      <c r="H56" s="77">
        <v>45363</v>
      </c>
      <c r="I56">
        <v>3.9161999999999999</v>
      </c>
      <c r="J56">
        <v>4.2804000000000002</v>
      </c>
      <c r="K56">
        <v>4.4696999999999996</v>
      </c>
      <c r="L56">
        <v>5.0084</v>
      </c>
    </row>
    <row r="57" spans="8:12" ht="14.4" x14ac:dyDescent="0.3">
      <c r="H57" s="77">
        <v>45364</v>
      </c>
      <c r="I57">
        <v>3.9268999999999998</v>
      </c>
      <c r="J57">
        <v>4.2896000000000001</v>
      </c>
      <c r="K57">
        <v>4.4686000000000003</v>
      </c>
      <c r="L57">
        <v>5.0171000000000001</v>
      </c>
    </row>
    <row r="58" spans="8:12" ht="14.4" x14ac:dyDescent="0.3">
      <c r="H58" s="77">
        <v>45365</v>
      </c>
      <c r="I58">
        <v>3.9182999999999999</v>
      </c>
      <c r="J58">
        <v>4.2869999999999999</v>
      </c>
      <c r="K58">
        <v>4.4538000000000002</v>
      </c>
      <c r="L58">
        <v>5.0213999999999999</v>
      </c>
    </row>
    <row r="59" spans="8:12" ht="14.4" x14ac:dyDescent="0.3">
      <c r="H59" s="77">
        <v>45366</v>
      </c>
      <c r="I59">
        <v>3.9392</v>
      </c>
      <c r="J59">
        <v>4.2929000000000004</v>
      </c>
      <c r="K59">
        <v>4.4612999999999996</v>
      </c>
      <c r="L59">
        <v>5.0232999999999999</v>
      </c>
    </row>
    <row r="60" spans="8:12" ht="14.4" x14ac:dyDescent="0.3">
      <c r="H60" s="77">
        <v>45369</v>
      </c>
      <c r="I60">
        <v>3.9527999999999999</v>
      </c>
      <c r="J60">
        <v>4.3086000000000002</v>
      </c>
      <c r="K60">
        <v>4.4710999999999999</v>
      </c>
      <c r="L60">
        <v>5.0343</v>
      </c>
    </row>
    <row r="61" spans="8:12" ht="14.4" x14ac:dyDescent="0.3">
      <c r="H61" s="77">
        <v>45370</v>
      </c>
      <c r="I61">
        <v>3.9866000000000001</v>
      </c>
      <c r="J61">
        <v>4.3201000000000001</v>
      </c>
      <c r="K61">
        <v>4.4885999999999999</v>
      </c>
      <c r="L61">
        <v>5.0515999999999996</v>
      </c>
    </row>
    <row r="62" spans="8:12" ht="14.4" x14ac:dyDescent="0.3">
      <c r="H62" s="77">
        <v>45371</v>
      </c>
      <c r="I62">
        <v>3.9895</v>
      </c>
      <c r="J62">
        <v>4.3242000000000003</v>
      </c>
      <c r="K62">
        <v>4.4771000000000001</v>
      </c>
      <c r="L62">
        <v>5.0635000000000003</v>
      </c>
    </row>
    <row r="63" spans="8:12" ht="14.4" x14ac:dyDescent="0.3">
      <c r="H63" s="77">
        <v>45372</v>
      </c>
      <c r="I63">
        <v>3.9430999999999998</v>
      </c>
      <c r="J63">
        <v>4.3030999999999997</v>
      </c>
      <c r="K63">
        <v>4.4069000000000003</v>
      </c>
      <c r="L63">
        <v>5.0366999999999997</v>
      </c>
    </row>
    <row r="64" spans="8:12" ht="14.4" x14ac:dyDescent="0.3">
      <c r="H64" s="77">
        <v>45373</v>
      </c>
      <c r="I64">
        <v>3.9927999999999999</v>
      </c>
      <c r="J64">
        <v>4.3186</v>
      </c>
      <c r="K64">
        <v>4.4337</v>
      </c>
      <c r="L64">
        <v>5.0256999999999996</v>
      </c>
    </row>
    <row r="65" spans="8:12" ht="14.4" x14ac:dyDescent="0.3">
      <c r="H65" s="77">
        <v>45376</v>
      </c>
      <c r="I65">
        <v>3.9832999999999998</v>
      </c>
      <c r="J65">
        <v>4.3090999999999999</v>
      </c>
      <c r="K65">
        <v>4.4371</v>
      </c>
      <c r="L65">
        <v>5.0246000000000004</v>
      </c>
    </row>
    <row r="66" spans="8:12" ht="14.4" x14ac:dyDescent="0.3">
      <c r="H66" s="77">
        <v>45377</v>
      </c>
      <c r="I66">
        <v>3.9704000000000002</v>
      </c>
      <c r="J66">
        <v>4.3093000000000004</v>
      </c>
      <c r="K66">
        <v>4.4047000000000001</v>
      </c>
      <c r="L66">
        <v>5.0243000000000002</v>
      </c>
    </row>
    <row r="67" spans="8:12" ht="14.4" x14ac:dyDescent="0.3">
      <c r="H67" s="77">
        <v>45378</v>
      </c>
      <c r="I67">
        <v>3.9857</v>
      </c>
      <c r="J67">
        <v>4.3152999999999997</v>
      </c>
      <c r="K67">
        <v>4.4017999999999997</v>
      </c>
      <c r="L67">
        <v>5.0327000000000002</v>
      </c>
    </row>
    <row r="68" spans="8:12" ht="14.4" x14ac:dyDescent="0.3">
      <c r="H68" s="77">
        <v>45379</v>
      </c>
      <c r="I68">
        <v>4.0080999999999998</v>
      </c>
      <c r="J68">
        <v>4.3190999999999997</v>
      </c>
      <c r="K68">
        <v>4.4227999999999996</v>
      </c>
      <c r="L68">
        <v>5.0473999999999997</v>
      </c>
    </row>
    <row r="69" spans="8:12" ht="14.4" x14ac:dyDescent="0.3">
      <c r="H69" s="77">
        <v>45380</v>
      </c>
      <c r="I69">
        <v>3.9885999999999999</v>
      </c>
      <c r="J69">
        <v>4.3009000000000004</v>
      </c>
      <c r="K69">
        <v>4.4249999999999998</v>
      </c>
      <c r="L69">
        <v>5.03</v>
      </c>
    </row>
    <row r="70" spans="8:12" ht="14.4" x14ac:dyDescent="0.3">
      <c r="H70" s="77">
        <v>45384</v>
      </c>
      <c r="I70">
        <v>4.0008999999999997</v>
      </c>
      <c r="J70">
        <v>4.2934000000000001</v>
      </c>
      <c r="K70">
        <v>4.4036999999999997</v>
      </c>
      <c r="L70">
        <v>5.0255999999999998</v>
      </c>
    </row>
    <row r="71" spans="8:12" ht="14.4" x14ac:dyDescent="0.3">
      <c r="H71" s="77">
        <v>45385</v>
      </c>
      <c r="I71">
        <v>3.9843000000000002</v>
      </c>
      <c r="J71">
        <v>4.2923</v>
      </c>
      <c r="K71">
        <v>4.3875000000000002</v>
      </c>
      <c r="L71">
        <v>5.0117000000000003</v>
      </c>
    </row>
    <row r="72" spans="8:12" ht="14.4" x14ac:dyDescent="0.3">
      <c r="H72" s="77">
        <v>45386</v>
      </c>
      <c r="I72">
        <v>3.9514999999999998</v>
      </c>
      <c r="J72">
        <v>4.2920999999999996</v>
      </c>
      <c r="K72">
        <v>4.3620999999999999</v>
      </c>
      <c r="L72">
        <v>5.0042</v>
      </c>
    </row>
    <row r="73" spans="8:12" ht="14.4" x14ac:dyDescent="0.3">
      <c r="H73" s="77">
        <v>45387</v>
      </c>
      <c r="I73">
        <v>3.9571000000000001</v>
      </c>
      <c r="J73">
        <v>4.2882999999999996</v>
      </c>
      <c r="K73">
        <v>4.3795999999999999</v>
      </c>
      <c r="L73">
        <v>5.0003000000000002</v>
      </c>
    </row>
    <row r="74" spans="8:12" ht="14.4" x14ac:dyDescent="0.3">
      <c r="H74" s="77">
        <v>45390</v>
      </c>
      <c r="I74">
        <v>3.9546000000000001</v>
      </c>
      <c r="J74">
        <v>4.2805</v>
      </c>
      <c r="K74">
        <v>4.3666999999999998</v>
      </c>
      <c r="L74">
        <v>4.9915000000000003</v>
      </c>
    </row>
    <row r="75" spans="8:12" ht="14.4" x14ac:dyDescent="0.3">
      <c r="H75" s="77">
        <v>45391</v>
      </c>
      <c r="I75">
        <v>3.9222999999999999</v>
      </c>
      <c r="J75">
        <v>4.2587999999999999</v>
      </c>
      <c r="K75">
        <v>4.3365999999999998</v>
      </c>
      <c r="L75">
        <v>4.9660000000000002</v>
      </c>
    </row>
    <row r="76" spans="8:12" ht="14.4" x14ac:dyDescent="0.3">
      <c r="H76" s="77">
        <v>45392</v>
      </c>
      <c r="I76">
        <v>3.9264000000000001</v>
      </c>
      <c r="J76">
        <v>4.2641</v>
      </c>
      <c r="K76">
        <v>4.3446999999999996</v>
      </c>
      <c r="L76">
        <v>4.9843000000000002</v>
      </c>
    </row>
    <row r="77" spans="8:12" ht="14.4" x14ac:dyDescent="0.3">
      <c r="H77" s="77">
        <v>45393</v>
      </c>
      <c r="I77">
        <v>3.9706999999999999</v>
      </c>
      <c r="J77">
        <v>4.2648999999999999</v>
      </c>
      <c r="K77">
        <v>4.3451000000000004</v>
      </c>
      <c r="L77">
        <v>4.9835000000000003</v>
      </c>
    </row>
    <row r="78" spans="8:12" ht="14.4" x14ac:dyDescent="0.3">
      <c r="H78" s="77">
        <v>45394</v>
      </c>
      <c r="I78">
        <v>3.9983</v>
      </c>
      <c r="J78">
        <v>4.2666000000000004</v>
      </c>
      <c r="K78">
        <v>4.3804999999999996</v>
      </c>
      <c r="L78">
        <v>5.0007000000000001</v>
      </c>
    </row>
    <row r="79" spans="8:12" ht="14.4" x14ac:dyDescent="0.3">
      <c r="H79" s="77">
        <v>45397</v>
      </c>
      <c r="I79">
        <v>4.0209000000000001</v>
      </c>
      <c r="J79">
        <v>4.2850999999999999</v>
      </c>
      <c r="K79">
        <v>4.4047000000000001</v>
      </c>
      <c r="L79">
        <v>5.0191999999999997</v>
      </c>
    </row>
    <row r="80" spans="8:12" ht="14.4" x14ac:dyDescent="0.3">
      <c r="H80" s="77">
        <v>45398</v>
      </c>
      <c r="I80">
        <v>4.0686999999999998</v>
      </c>
      <c r="J80">
        <v>4.3197000000000001</v>
      </c>
      <c r="K80">
        <v>4.4554</v>
      </c>
      <c r="L80">
        <v>5.0609000000000002</v>
      </c>
    </row>
    <row r="81" spans="8:12" ht="14.4" x14ac:dyDescent="0.3">
      <c r="H81" s="77">
        <v>45399</v>
      </c>
      <c r="I81">
        <v>4.0740999999999996</v>
      </c>
      <c r="J81">
        <v>4.3353000000000002</v>
      </c>
      <c r="K81">
        <v>4.4776999999999996</v>
      </c>
      <c r="L81">
        <v>5.0811999999999999</v>
      </c>
    </row>
    <row r="82" spans="8:12" ht="14.4" x14ac:dyDescent="0.3">
      <c r="H82" s="77">
        <v>45400</v>
      </c>
      <c r="I82">
        <v>4.0559000000000003</v>
      </c>
      <c r="J82">
        <v>4.3308999999999997</v>
      </c>
      <c r="K82">
        <v>4.4637000000000002</v>
      </c>
      <c r="L82">
        <v>5.0589000000000004</v>
      </c>
    </row>
    <row r="83" spans="8:12" ht="14.4" x14ac:dyDescent="0.3">
      <c r="H83" s="77">
        <v>45401</v>
      </c>
      <c r="I83">
        <v>4.0688000000000004</v>
      </c>
      <c r="J83">
        <v>4.3315999999999999</v>
      </c>
      <c r="K83">
        <v>4.4786999999999999</v>
      </c>
      <c r="L83">
        <v>5.0614999999999997</v>
      </c>
    </row>
    <row r="84" spans="8:12" ht="14.4" x14ac:dyDescent="0.3">
      <c r="H84" s="77">
        <v>45404</v>
      </c>
      <c r="I84">
        <v>4.0540000000000003</v>
      </c>
      <c r="J84">
        <v>4.3202999999999996</v>
      </c>
      <c r="K84">
        <v>4.4504999999999999</v>
      </c>
      <c r="L84">
        <v>5.0130999999999997</v>
      </c>
    </row>
    <row r="85" spans="8:12" ht="14.4" x14ac:dyDescent="0.3">
      <c r="H85" s="77">
        <v>45405</v>
      </c>
      <c r="I85">
        <v>4.0609999999999999</v>
      </c>
      <c r="J85">
        <v>4.3334999999999999</v>
      </c>
      <c r="K85">
        <v>4.4535</v>
      </c>
      <c r="L85">
        <v>5.0237999999999996</v>
      </c>
    </row>
    <row r="86" spans="8:12" ht="14.4" x14ac:dyDescent="0.3">
      <c r="H86" s="77">
        <v>45406</v>
      </c>
      <c r="I86">
        <v>4.0416999999999996</v>
      </c>
      <c r="J86">
        <v>4.3177000000000003</v>
      </c>
      <c r="K86">
        <v>4.4202000000000004</v>
      </c>
      <c r="L86">
        <v>5.0220000000000002</v>
      </c>
    </row>
    <row r="87" spans="8:12" ht="14.4" x14ac:dyDescent="0.3">
      <c r="H87" s="77">
        <v>45407</v>
      </c>
      <c r="I87">
        <v>4.0275999999999996</v>
      </c>
      <c r="J87">
        <v>4.3197999999999999</v>
      </c>
      <c r="K87">
        <v>4.4131</v>
      </c>
      <c r="L87">
        <v>5.0427</v>
      </c>
    </row>
    <row r="88" spans="8:12" ht="14.4" x14ac:dyDescent="0.3">
      <c r="H88" s="77">
        <v>45408</v>
      </c>
      <c r="I88">
        <v>4.0244999999999997</v>
      </c>
      <c r="J88">
        <v>4.3224999999999998</v>
      </c>
      <c r="K88">
        <v>4.4145000000000003</v>
      </c>
      <c r="L88">
        <v>5.0414000000000003</v>
      </c>
    </row>
    <row r="89" spans="8:12" ht="14.4" x14ac:dyDescent="0.3">
      <c r="H89" s="77">
        <v>45411</v>
      </c>
      <c r="I89">
        <v>4.0346000000000002</v>
      </c>
      <c r="J89">
        <v>4.319</v>
      </c>
      <c r="K89">
        <v>4.4259000000000004</v>
      </c>
      <c r="L89">
        <v>5.0509000000000004</v>
      </c>
    </row>
    <row r="90" spans="8:12" ht="14.4" x14ac:dyDescent="0.3">
      <c r="H90" s="77">
        <v>45412</v>
      </c>
      <c r="I90">
        <v>4.0340999999999996</v>
      </c>
      <c r="J90">
        <v>4.3212999999999999</v>
      </c>
      <c r="K90">
        <v>4.4217000000000004</v>
      </c>
      <c r="L90">
        <v>5.0598000000000001</v>
      </c>
    </row>
    <row r="91" spans="8:12" ht="14.4" x14ac:dyDescent="0.3">
      <c r="H91" s="77">
        <v>45414</v>
      </c>
      <c r="I91">
        <v>4.0473999999999997</v>
      </c>
      <c r="J91">
        <v>4.3323</v>
      </c>
      <c r="K91">
        <v>4.4344999999999999</v>
      </c>
      <c r="L91">
        <v>5.0670000000000002</v>
      </c>
    </row>
    <row r="92" spans="8:12" ht="14.4" x14ac:dyDescent="0.3">
      <c r="H92" s="77">
        <v>45418</v>
      </c>
      <c r="I92">
        <v>4.0202</v>
      </c>
      <c r="J92">
        <v>4.3293999999999997</v>
      </c>
      <c r="K92">
        <v>4.4438000000000004</v>
      </c>
      <c r="L92">
        <v>5.0583</v>
      </c>
    </row>
    <row r="93" spans="8:12" ht="14.4" x14ac:dyDescent="0.3">
      <c r="H93" s="77">
        <v>45419</v>
      </c>
      <c r="I93">
        <v>4.0056000000000003</v>
      </c>
      <c r="J93">
        <v>4.3116000000000003</v>
      </c>
      <c r="K93">
        <v>4.4119999999999999</v>
      </c>
      <c r="L93">
        <v>5.0228000000000002</v>
      </c>
    </row>
    <row r="94" spans="8:12" ht="14.4" x14ac:dyDescent="0.3">
      <c r="H94" s="77">
        <v>45420</v>
      </c>
      <c r="I94">
        <v>4.0202</v>
      </c>
      <c r="J94">
        <v>4.3194999999999997</v>
      </c>
      <c r="K94">
        <v>4.4253</v>
      </c>
      <c r="L94">
        <v>5.0156999999999998</v>
      </c>
    </row>
    <row r="95" spans="8:12" ht="14.4" x14ac:dyDescent="0.3">
      <c r="H95" s="77">
        <v>45421</v>
      </c>
      <c r="I95">
        <v>4.0076000000000001</v>
      </c>
      <c r="J95">
        <v>4.2992999999999997</v>
      </c>
      <c r="K95">
        <v>4.4061000000000003</v>
      </c>
      <c r="L95">
        <v>4.9985999999999997</v>
      </c>
    </row>
    <row r="96" spans="8:12" ht="14.4" x14ac:dyDescent="0.3">
      <c r="H96" s="77">
        <v>45422</v>
      </c>
      <c r="I96">
        <v>3.9866000000000001</v>
      </c>
      <c r="J96">
        <v>4.2979000000000003</v>
      </c>
      <c r="K96">
        <v>4.3983999999999996</v>
      </c>
      <c r="L96">
        <v>4.9961000000000002</v>
      </c>
    </row>
    <row r="97" spans="8:12" ht="14.4" x14ac:dyDescent="0.3">
      <c r="H97" s="77">
        <v>45425</v>
      </c>
      <c r="I97">
        <v>3.9853000000000001</v>
      </c>
      <c r="J97">
        <v>4.2976999999999999</v>
      </c>
      <c r="K97">
        <v>4.3963999999999999</v>
      </c>
      <c r="L97">
        <v>4.9946999999999999</v>
      </c>
    </row>
    <row r="98" spans="8:12" ht="14.4" x14ac:dyDescent="0.3">
      <c r="H98" s="77">
        <v>45426</v>
      </c>
      <c r="I98">
        <v>3.9701</v>
      </c>
      <c r="J98">
        <v>4.2812000000000001</v>
      </c>
      <c r="K98">
        <v>4.3737000000000004</v>
      </c>
      <c r="L98">
        <v>4.9741</v>
      </c>
    </row>
    <row r="99" spans="8:12" ht="14.4" x14ac:dyDescent="0.3">
      <c r="H99" s="77">
        <v>45427</v>
      </c>
      <c r="I99">
        <v>3.9367999999999999</v>
      </c>
      <c r="J99">
        <v>4.2634999999999996</v>
      </c>
      <c r="K99">
        <v>4.3498000000000001</v>
      </c>
      <c r="L99">
        <v>4.9650999999999996</v>
      </c>
    </row>
    <row r="100" spans="8:12" ht="14.4" x14ac:dyDescent="0.3">
      <c r="H100" s="77">
        <v>45428</v>
      </c>
      <c r="I100">
        <v>3.9195000000000002</v>
      </c>
      <c r="J100">
        <v>4.2617000000000003</v>
      </c>
      <c r="K100">
        <v>4.3445</v>
      </c>
      <c r="L100">
        <v>4.9679000000000002</v>
      </c>
    </row>
    <row r="101" spans="8:12" ht="14.4" x14ac:dyDescent="0.3">
      <c r="H101" s="77">
        <v>45429</v>
      </c>
      <c r="I101">
        <v>3.9363000000000001</v>
      </c>
      <c r="J101">
        <v>4.2685000000000004</v>
      </c>
      <c r="K101">
        <v>4.3301999999999996</v>
      </c>
      <c r="L101">
        <v>4.9790000000000001</v>
      </c>
    </row>
    <row r="102" spans="8:12" ht="14.4" x14ac:dyDescent="0.3">
      <c r="H102" s="77">
        <v>45432</v>
      </c>
      <c r="I102">
        <v>3.9148999999999998</v>
      </c>
      <c r="J102">
        <v>4.2575000000000003</v>
      </c>
      <c r="K102">
        <v>4.3071999999999999</v>
      </c>
      <c r="L102">
        <v>4.9743000000000004</v>
      </c>
    </row>
    <row r="103" spans="8:12" ht="14.4" x14ac:dyDescent="0.3">
      <c r="H103" s="77">
        <v>45433</v>
      </c>
      <c r="I103">
        <v>3.9175</v>
      </c>
      <c r="J103">
        <v>4.2572000000000001</v>
      </c>
      <c r="K103">
        <v>4.3052000000000001</v>
      </c>
      <c r="L103">
        <v>4.9798</v>
      </c>
    </row>
    <row r="104" spans="8:12" ht="14.4" x14ac:dyDescent="0.3">
      <c r="H104" s="77">
        <v>45434</v>
      </c>
      <c r="I104">
        <v>3.9243000000000001</v>
      </c>
      <c r="J104">
        <v>4.2575000000000003</v>
      </c>
      <c r="K104">
        <v>4.2994000000000003</v>
      </c>
      <c r="L104">
        <v>4.9950000000000001</v>
      </c>
    </row>
    <row r="105" spans="8:12" ht="14.4" x14ac:dyDescent="0.3">
      <c r="H105" s="77">
        <v>45435</v>
      </c>
      <c r="I105">
        <v>3.9394</v>
      </c>
      <c r="J105">
        <v>4.2698999999999998</v>
      </c>
      <c r="K105">
        <v>4.3071999999999999</v>
      </c>
      <c r="L105">
        <v>5.0113000000000003</v>
      </c>
    </row>
    <row r="106" spans="8:12" ht="14.4" x14ac:dyDescent="0.3">
      <c r="H106" s="77">
        <v>45436</v>
      </c>
      <c r="I106">
        <v>3.9376000000000002</v>
      </c>
      <c r="J106">
        <v>4.2624000000000004</v>
      </c>
      <c r="K106">
        <v>4.3038999999999996</v>
      </c>
      <c r="L106">
        <v>5.0022000000000002</v>
      </c>
    </row>
    <row r="107" spans="8:12" ht="14.4" x14ac:dyDescent="0.3">
      <c r="H107" s="77">
        <v>45439</v>
      </c>
      <c r="I107">
        <v>3.9196</v>
      </c>
      <c r="J107">
        <v>4.2527999999999997</v>
      </c>
      <c r="K107">
        <v>4.2862</v>
      </c>
      <c r="L107">
        <v>4.9950999999999999</v>
      </c>
    </row>
    <row r="108" spans="8:12" ht="14.4" x14ac:dyDescent="0.3">
      <c r="H108" s="77">
        <v>45440</v>
      </c>
      <c r="I108">
        <v>3.9182999999999999</v>
      </c>
      <c r="J108">
        <v>4.2591999999999999</v>
      </c>
      <c r="K108">
        <v>4.2958999999999996</v>
      </c>
      <c r="L108">
        <v>5.0031999999999996</v>
      </c>
    </row>
    <row r="109" spans="8:12" ht="14.4" x14ac:dyDescent="0.3">
      <c r="H109" s="77">
        <v>45441</v>
      </c>
      <c r="I109">
        <v>3.9243999999999999</v>
      </c>
      <c r="J109">
        <v>4.2529000000000003</v>
      </c>
      <c r="K109">
        <v>4.2995999999999999</v>
      </c>
      <c r="L109">
        <v>5.0054999999999996</v>
      </c>
    </row>
    <row r="110" spans="8:12" ht="14.4" x14ac:dyDescent="0.3">
      <c r="H110" s="77">
        <v>45443</v>
      </c>
      <c r="I110">
        <v>3.9388999999999998</v>
      </c>
      <c r="J110">
        <v>4.2678000000000003</v>
      </c>
      <c r="K110">
        <v>4.3471000000000002</v>
      </c>
      <c r="L110">
        <v>5.0056000000000003</v>
      </c>
    </row>
    <row r="111" spans="8:12" ht="14.4" x14ac:dyDescent="0.3">
      <c r="H111" s="77">
        <v>45446</v>
      </c>
      <c r="I111">
        <v>3.9500999999999999</v>
      </c>
      <c r="J111">
        <v>4.2816999999999998</v>
      </c>
      <c r="K111">
        <v>4.3756000000000004</v>
      </c>
      <c r="L111">
        <v>5.0180999999999996</v>
      </c>
    </row>
    <row r="112" spans="8:12" ht="14.4" x14ac:dyDescent="0.3">
      <c r="H112" s="77">
        <v>45447</v>
      </c>
      <c r="I112">
        <v>3.9447999999999999</v>
      </c>
      <c r="J112">
        <v>4.2923</v>
      </c>
      <c r="K112">
        <v>4.4066999999999998</v>
      </c>
      <c r="L112">
        <v>5.0403000000000002</v>
      </c>
    </row>
    <row r="113" spans="8:12" ht="14.4" x14ac:dyDescent="0.3">
      <c r="H113" s="77">
        <v>45448</v>
      </c>
      <c r="I113">
        <v>3.9607000000000001</v>
      </c>
      <c r="J113">
        <v>4.3080999999999996</v>
      </c>
      <c r="K113">
        <v>4.4397000000000002</v>
      </c>
      <c r="L113">
        <v>5.0606</v>
      </c>
    </row>
    <row r="114" spans="8:12" ht="14.4" x14ac:dyDescent="0.3">
      <c r="H114" s="77">
        <v>45449</v>
      </c>
      <c r="I114">
        <v>3.9529999999999998</v>
      </c>
      <c r="J114">
        <v>4.2996999999999996</v>
      </c>
      <c r="K114">
        <v>4.4310999999999998</v>
      </c>
      <c r="L114">
        <v>5.0542999999999996</v>
      </c>
    </row>
    <row r="115" spans="8:12" ht="14.4" x14ac:dyDescent="0.3">
      <c r="H115" s="77">
        <v>45450</v>
      </c>
      <c r="I115">
        <v>3.9388999999999998</v>
      </c>
      <c r="J115">
        <v>4.2891000000000004</v>
      </c>
      <c r="K115">
        <v>4.4283999999999999</v>
      </c>
      <c r="L115">
        <v>5.0370999999999997</v>
      </c>
    </row>
    <row r="116" spans="8:12" ht="14.4" x14ac:dyDescent="0.3">
      <c r="H116" s="77">
        <v>45453</v>
      </c>
      <c r="I116">
        <v>4.0159000000000002</v>
      </c>
      <c r="J116">
        <v>4.3197000000000001</v>
      </c>
      <c r="K116">
        <v>4.4771000000000001</v>
      </c>
      <c r="L116">
        <v>5.1032999999999999</v>
      </c>
    </row>
    <row r="117" spans="8:12" ht="14.4" x14ac:dyDescent="0.3">
      <c r="H117" s="77">
        <v>45454</v>
      </c>
      <c r="I117">
        <v>4.0442999999999998</v>
      </c>
      <c r="J117">
        <v>4.3456000000000001</v>
      </c>
      <c r="K117">
        <v>4.5095000000000001</v>
      </c>
      <c r="L117">
        <v>5.1463999999999999</v>
      </c>
    </row>
    <row r="118" spans="8:12" ht="14.4" x14ac:dyDescent="0.3">
      <c r="H118" s="77">
        <v>45455</v>
      </c>
      <c r="I118">
        <v>4.0342000000000002</v>
      </c>
      <c r="J118">
        <v>4.3353999999999999</v>
      </c>
      <c r="K118">
        <v>4.4993999999999996</v>
      </c>
      <c r="L118">
        <v>5.1464999999999996</v>
      </c>
    </row>
    <row r="119" spans="8:12" ht="14.4" x14ac:dyDescent="0.3">
      <c r="H119" s="77">
        <v>45456</v>
      </c>
      <c r="I119">
        <v>4.0118999999999998</v>
      </c>
      <c r="J119">
        <v>4.3354999999999997</v>
      </c>
      <c r="K119">
        <v>4.4804000000000004</v>
      </c>
      <c r="L119">
        <v>5.1349999999999998</v>
      </c>
    </row>
    <row r="120" spans="8:12" ht="14.4" x14ac:dyDescent="0.3">
      <c r="H120" s="77">
        <v>45457</v>
      </c>
      <c r="I120">
        <v>4.0759999999999996</v>
      </c>
      <c r="J120">
        <v>4.3581000000000003</v>
      </c>
      <c r="K120">
        <v>4.569</v>
      </c>
      <c r="L120">
        <v>5.1856999999999998</v>
      </c>
    </row>
    <row r="121" spans="8:12" ht="14.4" x14ac:dyDescent="0.3">
      <c r="H121" s="77">
        <v>45460</v>
      </c>
      <c r="I121">
        <v>4.0728</v>
      </c>
      <c r="J121">
        <v>4.3608000000000002</v>
      </c>
      <c r="K121">
        <v>4.5670000000000002</v>
      </c>
      <c r="L121">
        <v>5.1616</v>
      </c>
    </row>
    <row r="122" spans="8:12" ht="14.4" x14ac:dyDescent="0.3">
      <c r="H122" s="77">
        <v>45461</v>
      </c>
      <c r="I122">
        <v>4.0548999999999999</v>
      </c>
      <c r="J122">
        <v>4.3468</v>
      </c>
      <c r="K122">
        <v>4.5613999999999999</v>
      </c>
      <c r="L122">
        <v>5.1422999999999996</v>
      </c>
    </row>
    <row r="123" spans="8:12" ht="14.4" x14ac:dyDescent="0.3">
      <c r="H123" s="77">
        <v>45462</v>
      </c>
      <c r="I123">
        <v>4.0387000000000004</v>
      </c>
      <c r="J123">
        <v>4.3376000000000001</v>
      </c>
      <c r="K123">
        <v>4.5670999999999999</v>
      </c>
      <c r="L123">
        <v>5.1421000000000001</v>
      </c>
    </row>
    <row r="124" spans="8:12" ht="14.4" x14ac:dyDescent="0.3">
      <c r="H124" s="77">
        <v>45463</v>
      </c>
      <c r="I124">
        <v>4.0345000000000004</v>
      </c>
      <c r="J124">
        <v>4.3238000000000003</v>
      </c>
      <c r="K124">
        <v>4.5358999999999998</v>
      </c>
      <c r="L124">
        <v>5.1223999999999998</v>
      </c>
    </row>
    <row r="125" spans="8:12" ht="14.4" x14ac:dyDescent="0.3">
      <c r="H125" s="77">
        <v>45464</v>
      </c>
      <c r="I125">
        <v>4.0526999999999997</v>
      </c>
      <c r="J125">
        <v>4.3331</v>
      </c>
      <c r="K125">
        <v>4.5437000000000003</v>
      </c>
      <c r="L125">
        <v>5.1291000000000002</v>
      </c>
    </row>
    <row r="126" spans="8:12" ht="14.4" x14ac:dyDescent="0.3">
      <c r="H126" s="77">
        <v>45467</v>
      </c>
      <c r="I126">
        <v>4.0319000000000003</v>
      </c>
      <c r="J126">
        <v>4.3197999999999999</v>
      </c>
      <c r="K126">
        <v>4.5103999999999997</v>
      </c>
      <c r="L126">
        <v>5.1036999999999999</v>
      </c>
    </row>
    <row r="127" spans="8:12" ht="14.4" x14ac:dyDescent="0.3">
      <c r="H127" s="77">
        <v>45468</v>
      </c>
      <c r="I127">
        <v>3.9975000000000001</v>
      </c>
      <c r="J127">
        <v>4.2908999999999997</v>
      </c>
      <c r="K127">
        <v>4.4732000000000003</v>
      </c>
      <c r="L127">
        <v>5.0773999999999999</v>
      </c>
    </row>
    <row r="128" spans="8:12" ht="14.4" x14ac:dyDescent="0.3">
      <c r="H128" s="77">
        <v>45469</v>
      </c>
      <c r="I128">
        <v>4.0290999999999997</v>
      </c>
      <c r="J128">
        <v>4.3087</v>
      </c>
      <c r="K128">
        <v>4.4903000000000004</v>
      </c>
      <c r="L128">
        <v>5.1026999999999996</v>
      </c>
    </row>
    <row r="129" spans="8:12" ht="14.4" x14ac:dyDescent="0.3">
      <c r="H129" s="77">
        <v>45470</v>
      </c>
      <c r="I129">
        <v>4.0312000000000001</v>
      </c>
      <c r="J129">
        <v>4.3085000000000004</v>
      </c>
      <c r="K129">
        <v>4.4905999999999997</v>
      </c>
      <c r="L129">
        <v>5.0933999999999999</v>
      </c>
    </row>
    <row r="130" spans="8:12" ht="14.4" x14ac:dyDescent="0.3">
      <c r="H130" s="77">
        <v>45471</v>
      </c>
      <c r="I130">
        <v>4.032</v>
      </c>
      <c r="J130">
        <v>4.3129999999999997</v>
      </c>
      <c r="K130">
        <v>4.4813000000000001</v>
      </c>
      <c r="L130">
        <v>5.0941999999999998</v>
      </c>
    </row>
    <row r="131" spans="8:12" ht="14.4" x14ac:dyDescent="0.3">
      <c r="H131" s="77">
        <v>45474</v>
      </c>
      <c r="I131">
        <v>3.9914999999999998</v>
      </c>
      <c r="J131">
        <v>4.2980999999999998</v>
      </c>
      <c r="K131">
        <v>4.4335000000000004</v>
      </c>
      <c r="L131">
        <v>5.0587</v>
      </c>
    </row>
    <row r="132" spans="8:12" ht="14.4" x14ac:dyDescent="0.3">
      <c r="H132" s="77">
        <v>45475</v>
      </c>
      <c r="I132">
        <v>4.0374999999999996</v>
      </c>
      <c r="J132">
        <v>4.3285999999999998</v>
      </c>
      <c r="K132">
        <v>4.4649999999999999</v>
      </c>
      <c r="L132">
        <v>5.0987999999999998</v>
      </c>
    </row>
    <row r="133" spans="8:12" ht="14.4" x14ac:dyDescent="0.3">
      <c r="H133" s="77">
        <v>45476</v>
      </c>
      <c r="I133">
        <v>3.9990000000000001</v>
      </c>
      <c r="J133">
        <v>4.3021000000000003</v>
      </c>
      <c r="K133">
        <v>4.4253</v>
      </c>
      <c r="L133">
        <v>5.0768000000000004</v>
      </c>
    </row>
    <row r="134" spans="8:12" ht="14.4" x14ac:dyDescent="0.3">
      <c r="H134" s="77">
        <v>45477</v>
      </c>
      <c r="I134">
        <v>3.9784000000000002</v>
      </c>
      <c r="J134">
        <v>4.2975000000000003</v>
      </c>
      <c r="K134">
        <v>4.4138000000000002</v>
      </c>
      <c r="L134">
        <v>5.0750000000000002</v>
      </c>
    </row>
    <row r="135" spans="8:12" ht="14.4" x14ac:dyDescent="0.3">
      <c r="H135" s="77">
        <v>45478</v>
      </c>
      <c r="I135">
        <v>3.9581</v>
      </c>
      <c r="J135">
        <v>4.2858000000000001</v>
      </c>
      <c r="K135">
        <v>4.4058999999999999</v>
      </c>
      <c r="L135">
        <v>5.0582000000000003</v>
      </c>
    </row>
    <row r="136" spans="8:12" ht="14.4" x14ac:dyDescent="0.3">
      <c r="H136" s="77">
        <v>45481</v>
      </c>
      <c r="I136">
        <v>3.9470000000000001</v>
      </c>
      <c r="J136">
        <v>4.2779999999999996</v>
      </c>
      <c r="K136">
        <v>4.4077999999999999</v>
      </c>
      <c r="L136">
        <v>5.0599999999999996</v>
      </c>
    </row>
    <row r="137" spans="8:12" ht="14.4" x14ac:dyDescent="0.3">
      <c r="H137" s="77">
        <v>45482</v>
      </c>
      <c r="I137">
        <v>3.9390999999999998</v>
      </c>
      <c r="J137">
        <v>4.2633000000000001</v>
      </c>
      <c r="K137">
        <v>4.3841000000000001</v>
      </c>
      <c r="L137">
        <v>5.0444000000000004</v>
      </c>
    </row>
    <row r="138" spans="8:12" ht="14.4" x14ac:dyDescent="0.3">
      <c r="H138" s="77">
        <v>45483</v>
      </c>
      <c r="I138">
        <v>3.9323999999999999</v>
      </c>
      <c r="J138">
        <v>4.2529000000000003</v>
      </c>
      <c r="K138">
        <v>4.3818999999999999</v>
      </c>
      <c r="L138">
        <v>5.0317999999999996</v>
      </c>
    </row>
    <row r="139" spans="8:12" ht="14.4" x14ac:dyDescent="0.3">
      <c r="H139" s="77">
        <v>45484</v>
      </c>
      <c r="I139">
        <v>3.9257</v>
      </c>
      <c r="J139">
        <v>4.2586000000000004</v>
      </c>
      <c r="K139">
        <v>4.3697999999999997</v>
      </c>
      <c r="L139">
        <v>5.0547000000000004</v>
      </c>
    </row>
    <row r="140" spans="8:12" ht="14.4" x14ac:dyDescent="0.3">
      <c r="H140" s="77">
        <v>45485</v>
      </c>
      <c r="I140">
        <v>3.9098999999999999</v>
      </c>
      <c r="J140">
        <v>4.2567000000000004</v>
      </c>
      <c r="K140">
        <v>4.3647</v>
      </c>
      <c r="L140">
        <v>5.0621</v>
      </c>
    </row>
    <row r="141" spans="8:12" ht="14.4" x14ac:dyDescent="0.3">
      <c r="H141" s="77">
        <v>45488</v>
      </c>
      <c r="I141">
        <v>3.8959999999999999</v>
      </c>
      <c r="J141">
        <v>4.2499000000000002</v>
      </c>
      <c r="K141">
        <v>4.3579999999999997</v>
      </c>
      <c r="L141">
        <v>5.0602999999999998</v>
      </c>
    </row>
    <row r="142" spans="8:12" ht="14.4" x14ac:dyDescent="0.3">
      <c r="H142" s="77">
        <v>45489</v>
      </c>
      <c r="I142">
        <v>3.9083000000000001</v>
      </c>
      <c r="J142">
        <v>4.2603999999999997</v>
      </c>
      <c r="K142">
        <v>4.3658000000000001</v>
      </c>
      <c r="L142">
        <v>5.0667999999999997</v>
      </c>
    </row>
    <row r="143" spans="8:12" ht="14.4" x14ac:dyDescent="0.3">
      <c r="H143" s="77">
        <v>45490</v>
      </c>
      <c r="I143">
        <v>3.9209999999999998</v>
      </c>
      <c r="J143">
        <v>4.2904</v>
      </c>
      <c r="K143">
        <v>4.4183000000000003</v>
      </c>
      <c r="L143">
        <v>5.1087999999999996</v>
      </c>
    </row>
    <row r="144" spans="8:12" ht="14.4" x14ac:dyDescent="0.3">
      <c r="H144" s="77">
        <v>45491</v>
      </c>
      <c r="I144">
        <v>3.9296000000000002</v>
      </c>
      <c r="J144">
        <v>4.2953999999999999</v>
      </c>
      <c r="K144">
        <v>4.4436</v>
      </c>
      <c r="L144">
        <v>5.1032000000000002</v>
      </c>
    </row>
    <row r="145" spans="8:12" ht="14.4" x14ac:dyDescent="0.3">
      <c r="H145" s="77">
        <v>45492</v>
      </c>
      <c r="I145">
        <v>3.9460999999999999</v>
      </c>
      <c r="J145">
        <v>4.2930000000000001</v>
      </c>
      <c r="K145">
        <v>4.4424999999999999</v>
      </c>
      <c r="L145">
        <v>5.0974000000000004</v>
      </c>
    </row>
    <row r="146" spans="8:12" ht="14.4" x14ac:dyDescent="0.3">
      <c r="H146" s="77">
        <v>45495</v>
      </c>
      <c r="I146">
        <v>3.9306999999999999</v>
      </c>
      <c r="J146">
        <v>4.2797000000000001</v>
      </c>
      <c r="K146">
        <v>4.4276</v>
      </c>
      <c r="L146">
        <v>5.0812999999999997</v>
      </c>
    </row>
    <row r="147" spans="8:12" ht="14.4" x14ac:dyDescent="0.3">
      <c r="H147" s="77">
        <v>45496</v>
      </c>
      <c r="I147">
        <v>3.9355000000000002</v>
      </c>
      <c r="J147">
        <v>4.2809999999999997</v>
      </c>
      <c r="K147">
        <v>4.4214000000000002</v>
      </c>
      <c r="L147">
        <v>5.0861000000000001</v>
      </c>
    </row>
    <row r="148" spans="8:12" ht="14.4" x14ac:dyDescent="0.3">
      <c r="H148" s="77">
        <v>45497</v>
      </c>
      <c r="I148">
        <v>3.9498000000000002</v>
      </c>
      <c r="J148">
        <v>4.2796000000000003</v>
      </c>
      <c r="K148">
        <v>4.4409999999999998</v>
      </c>
      <c r="L148">
        <v>5.0938999999999997</v>
      </c>
    </row>
    <row r="149" spans="8:12" ht="14.4" x14ac:dyDescent="0.3">
      <c r="H149" s="77">
        <v>45498</v>
      </c>
      <c r="I149">
        <v>3.9619</v>
      </c>
      <c r="J149">
        <v>4.2971000000000004</v>
      </c>
      <c r="K149">
        <v>4.4984000000000002</v>
      </c>
      <c r="L149">
        <v>5.1052999999999997</v>
      </c>
    </row>
    <row r="150" spans="8:12" ht="14.4" x14ac:dyDescent="0.3">
      <c r="H150" s="77">
        <v>45499</v>
      </c>
      <c r="I150">
        <v>3.9415</v>
      </c>
      <c r="J150">
        <v>4.2773000000000003</v>
      </c>
      <c r="K150">
        <v>4.4618000000000002</v>
      </c>
      <c r="L150">
        <v>5.0709</v>
      </c>
    </row>
    <row r="151" spans="8:12" ht="14.4" x14ac:dyDescent="0.3">
      <c r="H151" s="77">
        <v>45502</v>
      </c>
      <c r="I151">
        <v>3.9556</v>
      </c>
      <c r="J151">
        <v>4.2847</v>
      </c>
      <c r="K151">
        <v>4.4686000000000003</v>
      </c>
      <c r="L151">
        <v>5.0682999999999998</v>
      </c>
    </row>
    <row r="152" spans="8:12" ht="14.4" x14ac:dyDescent="0.3">
      <c r="H152" s="77">
        <v>45503</v>
      </c>
      <c r="I152">
        <v>3.9567000000000001</v>
      </c>
      <c r="J152">
        <v>4.2845000000000004</v>
      </c>
      <c r="K152">
        <v>4.4645999999999999</v>
      </c>
      <c r="L152">
        <v>5.0881999999999996</v>
      </c>
    </row>
    <row r="153" spans="8:12" ht="14.4" x14ac:dyDescent="0.3">
      <c r="H153" s="77">
        <v>45504</v>
      </c>
      <c r="I153">
        <v>3.9689000000000001</v>
      </c>
      <c r="J153">
        <v>4.2953000000000001</v>
      </c>
      <c r="K153">
        <v>4.5034000000000001</v>
      </c>
      <c r="L153">
        <v>5.0922000000000001</v>
      </c>
    </row>
    <row r="154" spans="8:12" ht="14.4" x14ac:dyDescent="0.3">
      <c r="H154" s="77">
        <v>45505</v>
      </c>
      <c r="I154">
        <v>3.9802</v>
      </c>
      <c r="J154">
        <v>4.2923999999999998</v>
      </c>
      <c r="K154">
        <v>4.5444000000000004</v>
      </c>
      <c r="L154">
        <v>5.0867000000000004</v>
      </c>
    </row>
    <row r="155" spans="8:12" ht="14.4" x14ac:dyDescent="0.3">
      <c r="H155" s="77">
        <v>45506</v>
      </c>
      <c r="I155">
        <v>3.9672000000000001</v>
      </c>
      <c r="J155">
        <v>4.2903000000000002</v>
      </c>
      <c r="K155">
        <v>4.5507999999999997</v>
      </c>
      <c r="L155">
        <v>5.0525000000000002</v>
      </c>
    </row>
    <row r="156" spans="8:12" ht="14.4" x14ac:dyDescent="0.3">
      <c r="H156" s="77">
        <v>45509</v>
      </c>
      <c r="I156">
        <v>3.9331</v>
      </c>
      <c r="J156">
        <v>4.3072999999999997</v>
      </c>
      <c r="K156">
        <v>4.6262999999999996</v>
      </c>
      <c r="L156">
        <v>5.0195999999999996</v>
      </c>
    </row>
    <row r="157" spans="8:12" ht="14.4" x14ac:dyDescent="0.3">
      <c r="H157" s="77">
        <v>45510</v>
      </c>
      <c r="I157">
        <v>3.9466999999999999</v>
      </c>
      <c r="J157">
        <v>4.3129999999999997</v>
      </c>
      <c r="K157">
        <v>4.6201999999999996</v>
      </c>
      <c r="L157">
        <v>5.0252999999999997</v>
      </c>
    </row>
    <row r="158" spans="8:12" ht="14.4" x14ac:dyDescent="0.3">
      <c r="H158" s="77">
        <v>45511</v>
      </c>
      <c r="I158">
        <v>3.9525999999999999</v>
      </c>
      <c r="J158">
        <v>4.3158000000000003</v>
      </c>
      <c r="K158">
        <v>4.6025</v>
      </c>
      <c r="L158">
        <v>5.0204000000000004</v>
      </c>
    </row>
    <row r="159" spans="8:12" ht="14.4" x14ac:dyDescent="0.3">
      <c r="H159" s="77">
        <v>45512</v>
      </c>
      <c r="I159">
        <v>3.952</v>
      </c>
      <c r="J159">
        <v>4.3224999999999998</v>
      </c>
      <c r="K159">
        <v>4.6040000000000001</v>
      </c>
      <c r="L159">
        <v>5.0194999999999999</v>
      </c>
    </row>
    <row r="160" spans="8:12" ht="14.4" x14ac:dyDescent="0.3">
      <c r="H160" s="77">
        <v>45513</v>
      </c>
      <c r="I160">
        <v>3.9603999999999999</v>
      </c>
      <c r="J160">
        <v>4.3238000000000003</v>
      </c>
      <c r="K160">
        <v>4.5762</v>
      </c>
      <c r="L160">
        <v>5.0556000000000001</v>
      </c>
    </row>
    <row r="161" spans="8:12" ht="14.4" x14ac:dyDescent="0.3">
      <c r="H161" s="77">
        <v>45516</v>
      </c>
      <c r="I161">
        <v>3.9487999999999999</v>
      </c>
      <c r="J161">
        <v>4.3122999999999996</v>
      </c>
      <c r="K161">
        <v>4.5464000000000002</v>
      </c>
      <c r="L161">
        <v>5.0404</v>
      </c>
    </row>
    <row r="162" spans="8:12" ht="14.4" x14ac:dyDescent="0.3">
      <c r="H162" s="77">
        <v>45517</v>
      </c>
      <c r="I162">
        <v>3.9314</v>
      </c>
      <c r="J162">
        <v>4.2945000000000002</v>
      </c>
      <c r="K162">
        <v>4.5328999999999997</v>
      </c>
      <c r="L162">
        <v>5.0319000000000003</v>
      </c>
    </row>
    <row r="163" spans="8:12" ht="14.4" x14ac:dyDescent="0.3">
      <c r="H163" s="77">
        <v>45518</v>
      </c>
      <c r="I163">
        <v>3.8963000000000001</v>
      </c>
      <c r="J163">
        <v>4.2933000000000003</v>
      </c>
      <c r="K163">
        <v>4.5175999999999998</v>
      </c>
      <c r="L163">
        <v>5.0035999999999996</v>
      </c>
    </row>
    <row r="164" spans="8:12" ht="14.4" x14ac:dyDescent="0.3">
      <c r="H164" s="77">
        <v>45520</v>
      </c>
      <c r="I164">
        <v>3.8914</v>
      </c>
      <c r="J164">
        <v>4.2732000000000001</v>
      </c>
      <c r="K164">
        <v>4.4797000000000002</v>
      </c>
      <c r="L164">
        <v>5.0140000000000002</v>
      </c>
    </row>
    <row r="165" spans="8:12" ht="14.4" x14ac:dyDescent="0.3">
      <c r="H165" s="77">
        <v>45523</v>
      </c>
      <c r="I165">
        <v>3.8681999999999999</v>
      </c>
      <c r="J165">
        <v>4.2693000000000003</v>
      </c>
      <c r="K165">
        <v>4.4740000000000002</v>
      </c>
      <c r="L165">
        <v>5.0176999999999996</v>
      </c>
    </row>
    <row r="166" spans="8:12" ht="14.4" x14ac:dyDescent="0.3">
      <c r="H166" s="77">
        <v>45524</v>
      </c>
      <c r="I166">
        <v>3.8506</v>
      </c>
      <c r="J166">
        <v>4.2664999999999997</v>
      </c>
      <c r="K166">
        <v>4.4771000000000001</v>
      </c>
      <c r="L166">
        <v>5.0061999999999998</v>
      </c>
    </row>
    <row r="167" spans="8:12" ht="14.4" x14ac:dyDescent="0.3">
      <c r="H167" s="77">
        <v>45525</v>
      </c>
      <c r="I167">
        <v>3.8565</v>
      </c>
      <c r="J167">
        <v>4.2878999999999996</v>
      </c>
      <c r="K167">
        <v>4.5095000000000001</v>
      </c>
      <c r="L167">
        <v>5.0183</v>
      </c>
    </row>
    <row r="168" spans="8:12" ht="14.4" x14ac:dyDescent="0.3">
      <c r="H168" s="77">
        <v>45526</v>
      </c>
      <c r="I168">
        <v>3.8456000000000001</v>
      </c>
      <c r="J168">
        <v>4.2850000000000001</v>
      </c>
      <c r="K168">
        <v>4.5174000000000003</v>
      </c>
      <c r="L168">
        <v>5.0427</v>
      </c>
    </row>
    <row r="169" spans="8:12" ht="14.4" x14ac:dyDescent="0.3">
      <c r="H169" s="77">
        <v>45527</v>
      </c>
      <c r="I169">
        <v>3.8452999999999999</v>
      </c>
      <c r="J169">
        <v>4.2769000000000004</v>
      </c>
      <c r="K169">
        <v>4.5132000000000003</v>
      </c>
      <c r="L169">
        <v>5.0486000000000004</v>
      </c>
    </row>
    <row r="170" spans="8:12" ht="14.4" x14ac:dyDescent="0.3">
      <c r="H170" s="77">
        <v>45530</v>
      </c>
      <c r="I170">
        <v>3.8283999999999998</v>
      </c>
      <c r="J170">
        <v>4.2803000000000004</v>
      </c>
      <c r="K170">
        <v>4.5260999999999996</v>
      </c>
      <c r="L170">
        <v>5.0526</v>
      </c>
    </row>
    <row r="171" spans="8:12" ht="14.4" x14ac:dyDescent="0.3">
      <c r="H171" s="77">
        <v>45531</v>
      </c>
      <c r="I171">
        <v>3.8331</v>
      </c>
      <c r="J171">
        <v>4.2801999999999998</v>
      </c>
      <c r="K171">
        <v>4.5218999999999996</v>
      </c>
      <c r="L171">
        <v>5.0662000000000003</v>
      </c>
    </row>
    <row r="172" spans="8:12" ht="14.4" x14ac:dyDescent="0.3">
      <c r="H172" s="77">
        <v>45532</v>
      </c>
      <c r="I172">
        <v>3.8538999999999999</v>
      </c>
      <c r="J172">
        <v>4.2938000000000001</v>
      </c>
      <c r="K172">
        <v>4.5709999999999997</v>
      </c>
      <c r="L172">
        <v>5.0986000000000002</v>
      </c>
    </row>
    <row r="173" spans="8:12" ht="14.4" x14ac:dyDescent="0.3">
      <c r="H173" s="77">
        <v>45533</v>
      </c>
      <c r="I173">
        <v>3.867</v>
      </c>
      <c r="J173">
        <v>4.2862</v>
      </c>
      <c r="K173">
        <v>4.5789999999999997</v>
      </c>
      <c r="L173">
        <v>5.0993000000000004</v>
      </c>
    </row>
    <row r="174" spans="8:12" ht="14.4" x14ac:dyDescent="0.3">
      <c r="H174" s="77">
        <v>45534</v>
      </c>
      <c r="I174">
        <v>3.8643999999999998</v>
      </c>
      <c r="J174">
        <v>4.2797999999999998</v>
      </c>
      <c r="K174">
        <v>4.5532000000000004</v>
      </c>
      <c r="L174">
        <v>5.0946999999999996</v>
      </c>
    </row>
    <row r="175" spans="8:12" ht="14.4" x14ac:dyDescent="0.3">
      <c r="H175" s="77">
        <v>45537</v>
      </c>
      <c r="I175">
        <v>3.8683999999999998</v>
      </c>
      <c r="J175">
        <v>4.2812000000000001</v>
      </c>
      <c r="K175">
        <v>4.5513000000000003</v>
      </c>
      <c r="L175">
        <v>5.0805999999999996</v>
      </c>
    </row>
    <row r="176" spans="8:12" ht="14.4" x14ac:dyDescent="0.3">
      <c r="H176" s="77">
        <v>45538</v>
      </c>
      <c r="I176">
        <v>3.8700999999999999</v>
      </c>
      <c r="J176">
        <v>4.2756999999999996</v>
      </c>
      <c r="K176">
        <v>4.5387000000000004</v>
      </c>
      <c r="L176">
        <v>5.0777000000000001</v>
      </c>
    </row>
    <row r="177" spans="8:12" ht="14.4" x14ac:dyDescent="0.3">
      <c r="H177" s="77">
        <v>45539</v>
      </c>
      <c r="I177">
        <v>3.8738000000000001</v>
      </c>
      <c r="J177">
        <v>4.2815000000000003</v>
      </c>
      <c r="K177">
        <v>4.5647000000000002</v>
      </c>
      <c r="L177">
        <v>5.0827999999999998</v>
      </c>
    </row>
    <row r="178" spans="8:12" ht="14.4" x14ac:dyDescent="0.3">
      <c r="H178" s="77">
        <v>45540</v>
      </c>
      <c r="I178">
        <v>3.8487</v>
      </c>
      <c r="J178">
        <v>4.2717000000000001</v>
      </c>
      <c r="K178">
        <v>4.5484999999999998</v>
      </c>
      <c r="L178">
        <v>5.0685000000000002</v>
      </c>
    </row>
    <row r="179" spans="8:12" ht="14.4" x14ac:dyDescent="0.3">
      <c r="H179" s="77">
        <v>45541</v>
      </c>
      <c r="I179">
        <v>3.8489</v>
      </c>
      <c r="J179">
        <v>4.2789999999999999</v>
      </c>
      <c r="K179">
        <v>4.577</v>
      </c>
      <c r="L179">
        <v>5.0678000000000001</v>
      </c>
    </row>
    <row r="180" spans="8:12" ht="14.4" x14ac:dyDescent="0.3">
      <c r="H180" s="77">
        <v>45544</v>
      </c>
      <c r="I180">
        <v>3.8757999999999999</v>
      </c>
      <c r="J180">
        <v>4.2817999999999996</v>
      </c>
      <c r="K180">
        <v>4.5686999999999998</v>
      </c>
      <c r="L180">
        <v>5.0728999999999997</v>
      </c>
    </row>
    <row r="181" spans="8:12" ht="14.4" x14ac:dyDescent="0.3">
      <c r="H181" s="77">
        <v>45545</v>
      </c>
      <c r="I181">
        <v>3.8797999999999999</v>
      </c>
      <c r="J181">
        <v>4.2827000000000002</v>
      </c>
      <c r="K181">
        <v>4.5746000000000002</v>
      </c>
      <c r="L181">
        <v>5.077</v>
      </c>
    </row>
    <row r="182" spans="8:12" ht="14.4" x14ac:dyDescent="0.3">
      <c r="H182" s="77">
        <v>45546</v>
      </c>
      <c r="I182">
        <v>3.8816000000000002</v>
      </c>
      <c r="J182">
        <v>4.2864000000000004</v>
      </c>
      <c r="K182">
        <v>4.59</v>
      </c>
      <c r="L182">
        <v>5.0777999999999999</v>
      </c>
    </row>
    <row r="183" spans="8:12" ht="14.4" x14ac:dyDescent="0.3">
      <c r="H183" s="77">
        <v>45547</v>
      </c>
      <c r="I183">
        <v>3.9024999999999999</v>
      </c>
      <c r="J183">
        <v>4.2986000000000004</v>
      </c>
      <c r="K183">
        <v>4.5674000000000001</v>
      </c>
      <c r="L183">
        <v>5.0915999999999997</v>
      </c>
    </row>
    <row r="184" spans="8:12" ht="14.4" x14ac:dyDescent="0.3">
      <c r="H184" s="77">
        <v>45548</v>
      </c>
      <c r="I184">
        <v>3.8658999999999999</v>
      </c>
      <c r="J184">
        <v>4.2882999999999996</v>
      </c>
      <c r="K184">
        <v>4.5574000000000003</v>
      </c>
      <c r="L184">
        <v>5.0811999999999999</v>
      </c>
    </row>
    <row r="185" spans="8:12" ht="14.4" x14ac:dyDescent="0.3">
      <c r="H185" s="77">
        <v>45551</v>
      </c>
      <c r="I185">
        <v>3.8437999999999999</v>
      </c>
      <c r="J185">
        <v>4.2752999999999997</v>
      </c>
      <c r="K185">
        <v>4.5518000000000001</v>
      </c>
      <c r="L185">
        <v>5.0693999999999999</v>
      </c>
    </row>
    <row r="186" spans="8:12" ht="14.4" x14ac:dyDescent="0.3">
      <c r="H186" s="77">
        <v>45552</v>
      </c>
      <c r="I186">
        <v>3.8353999999999999</v>
      </c>
      <c r="J186">
        <v>4.2747999999999999</v>
      </c>
      <c r="K186">
        <v>4.5484</v>
      </c>
      <c r="L186">
        <v>5.0742000000000003</v>
      </c>
    </row>
    <row r="187" spans="8:12" ht="14.4" x14ac:dyDescent="0.3">
      <c r="H187" s="77">
        <v>45553</v>
      </c>
      <c r="I187">
        <v>3.8357999999999999</v>
      </c>
      <c r="J187">
        <v>4.2690999999999999</v>
      </c>
      <c r="K187">
        <v>4.5449999999999999</v>
      </c>
      <c r="L187">
        <v>5.0656999999999996</v>
      </c>
    </row>
    <row r="188" spans="8:12" ht="14.4" x14ac:dyDescent="0.3">
      <c r="H188" s="77">
        <v>45554</v>
      </c>
      <c r="I188">
        <v>3.8249</v>
      </c>
      <c r="J188">
        <v>4.2693000000000003</v>
      </c>
      <c r="K188">
        <v>4.5209000000000001</v>
      </c>
      <c r="L188">
        <v>5.0728</v>
      </c>
    </row>
    <row r="189" spans="8:12" ht="14.4" x14ac:dyDescent="0.3">
      <c r="H189" s="77">
        <v>45555</v>
      </c>
      <c r="I189">
        <v>3.8317000000000001</v>
      </c>
      <c r="J189">
        <v>4.2778999999999998</v>
      </c>
      <c r="K189">
        <v>4.5223000000000004</v>
      </c>
      <c r="L189">
        <v>5.0960999999999999</v>
      </c>
    </row>
    <row r="190" spans="8:12" ht="14.4" x14ac:dyDescent="0.3">
      <c r="H190" s="77">
        <v>45558</v>
      </c>
      <c r="I190">
        <v>3.8571</v>
      </c>
      <c r="J190">
        <v>4.2785000000000002</v>
      </c>
      <c r="K190">
        <v>4.5320999999999998</v>
      </c>
      <c r="L190">
        <v>5.1186999999999996</v>
      </c>
    </row>
    <row r="191" spans="8:12" ht="14.4" x14ac:dyDescent="0.3">
      <c r="H191" s="77">
        <v>45559</v>
      </c>
      <c r="I191">
        <v>3.83</v>
      </c>
      <c r="J191">
        <v>4.2667999999999999</v>
      </c>
      <c r="K191">
        <v>4.5172999999999996</v>
      </c>
      <c r="L191">
        <v>5.1237000000000004</v>
      </c>
    </row>
    <row r="192" spans="8:12" ht="14.4" x14ac:dyDescent="0.3">
      <c r="H192" s="77">
        <v>45560</v>
      </c>
      <c r="I192">
        <v>3.8117000000000001</v>
      </c>
      <c r="J192">
        <v>4.2633999999999999</v>
      </c>
      <c r="K192">
        <v>4.5026999999999999</v>
      </c>
      <c r="L192">
        <v>5.1001000000000003</v>
      </c>
    </row>
    <row r="193" spans="8:12" ht="14.4" x14ac:dyDescent="0.3">
      <c r="H193" s="77">
        <v>45561</v>
      </c>
      <c r="I193">
        <v>3.8294000000000001</v>
      </c>
      <c r="J193">
        <v>4.2664999999999997</v>
      </c>
      <c r="K193">
        <v>4.5073999999999996</v>
      </c>
      <c r="L193">
        <v>5.1123000000000003</v>
      </c>
    </row>
    <row r="194" spans="8:12" ht="14.4" x14ac:dyDescent="0.3">
      <c r="H194" s="77">
        <v>45562</v>
      </c>
      <c r="I194">
        <v>3.8368000000000002</v>
      </c>
      <c r="J194">
        <v>4.2760999999999996</v>
      </c>
      <c r="K194">
        <v>4.5396000000000001</v>
      </c>
      <c r="L194">
        <v>5.1311999999999998</v>
      </c>
    </row>
    <row r="195" spans="8:12" ht="14.4" x14ac:dyDescent="0.3">
      <c r="H195" s="77">
        <v>45565</v>
      </c>
      <c r="I195">
        <v>3.8193000000000001</v>
      </c>
      <c r="J195">
        <v>4.2790999999999997</v>
      </c>
      <c r="K195">
        <v>4.5278999999999998</v>
      </c>
      <c r="L195">
        <v>5.1241000000000003</v>
      </c>
    </row>
  </sheetData>
  <dataValidations count="1">
    <dataValidation type="list" allowBlank="1" showInputMessage="1" showErrorMessage="1" sqref="H2" xr:uid="{B9816C43-FD90-4A9B-87D3-A5401EBD68D1}">
      <formula1>$W$2:$W$5</formula1>
    </dataValidation>
  </dataValidations>
  <pageMargins left="0.75" right="0.75" top="1" bottom="1" header="0.5" footer="0.5"/>
  <pageSetup paperSize="9" orientation="portrait" horizontalDpi="0" verticalDpi="0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0DEB-753B-4C8B-8DAE-D2F9C3DB82A5}">
  <sheetPr codeName="Arkusz3">
    <tabColor rgb="FFED1B5F"/>
  </sheetPr>
  <dimension ref="A1:K111"/>
  <sheetViews>
    <sheetView topLeftCell="E3" zoomScale="110" zoomScaleNormal="110" workbookViewId="0">
      <selection activeCell="K10" sqref="K10"/>
    </sheetView>
  </sheetViews>
  <sheetFormatPr defaultColWidth="20.6640625" defaultRowHeight="14.4" x14ac:dyDescent="0.3"/>
  <cols>
    <col min="1" max="1" width="5" customWidth="1"/>
    <col min="2" max="2" width="13.109375" customWidth="1"/>
    <col min="4" max="4" width="10.6640625" bestFit="1" customWidth="1"/>
    <col min="5" max="5" width="20.44140625" style="44" customWidth="1"/>
    <col min="6" max="6" width="16.77734375" customWidth="1"/>
    <col min="7" max="7" width="14" style="45" customWidth="1"/>
    <col min="8" max="9" width="9.6640625" customWidth="1"/>
    <col min="10" max="10" width="29" bestFit="1" customWidth="1"/>
    <col min="11" max="11" width="16.6640625" bestFit="1" customWidth="1"/>
  </cols>
  <sheetData>
    <row r="1" spans="1:11" ht="15.6" x14ac:dyDescent="0.3">
      <c r="A1" s="94" t="s">
        <v>28</v>
      </c>
      <c r="B1" s="95" t="s">
        <v>29</v>
      </c>
      <c r="C1" s="95" t="s">
        <v>30</v>
      </c>
      <c r="D1" s="95" t="s">
        <v>31</v>
      </c>
      <c r="E1" s="95" t="s">
        <v>32</v>
      </c>
      <c r="F1" s="95" t="s">
        <v>33</v>
      </c>
      <c r="G1" s="95" t="s">
        <v>34</v>
      </c>
      <c r="H1" s="96" t="s">
        <v>35</v>
      </c>
      <c r="J1" s="47" t="s">
        <v>209</v>
      </c>
    </row>
    <row r="2" spans="1:11" ht="15.6" x14ac:dyDescent="0.3">
      <c r="A2" s="92">
        <v>1</v>
      </c>
      <c r="B2" s="26" t="s">
        <v>36</v>
      </c>
      <c r="C2" s="26" t="s">
        <v>37</v>
      </c>
      <c r="D2" s="26" t="s">
        <v>101</v>
      </c>
      <c r="E2" s="27">
        <v>45537</v>
      </c>
      <c r="F2" s="26">
        <v>7</v>
      </c>
      <c r="G2" s="43">
        <v>4038</v>
      </c>
      <c r="H2" s="93">
        <v>0.23</v>
      </c>
      <c r="J2" s="9" t="s">
        <v>210</v>
      </c>
    </row>
    <row r="3" spans="1:11" x14ac:dyDescent="0.3">
      <c r="A3" s="92">
        <v>2</v>
      </c>
      <c r="B3" s="26" t="s">
        <v>300</v>
      </c>
      <c r="C3" s="26" t="s">
        <v>39</v>
      </c>
      <c r="D3" s="26" t="s">
        <v>102</v>
      </c>
      <c r="E3" s="27">
        <v>45508</v>
      </c>
      <c r="F3" s="26">
        <v>90</v>
      </c>
      <c r="G3" s="43">
        <v>18951</v>
      </c>
      <c r="H3" s="93">
        <v>0.23</v>
      </c>
    </row>
    <row r="4" spans="1:11" x14ac:dyDescent="0.3">
      <c r="A4" s="92">
        <v>3</v>
      </c>
      <c r="B4" s="26" t="s">
        <v>40</v>
      </c>
      <c r="C4" s="26" t="s">
        <v>41</v>
      </c>
      <c r="D4" s="26" t="s">
        <v>103</v>
      </c>
      <c r="E4" s="27">
        <v>45539</v>
      </c>
      <c r="F4" s="26">
        <v>7</v>
      </c>
      <c r="G4" s="43">
        <v>2441</v>
      </c>
      <c r="H4" s="93">
        <v>0.23</v>
      </c>
    </row>
    <row r="5" spans="1:11" x14ac:dyDescent="0.3">
      <c r="A5" s="92">
        <v>4</v>
      </c>
      <c r="B5" s="26" t="s">
        <v>42</v>
      </c>
      <c r="C5" s="26" t="s">
        <v>43</v>
      </c>
      <c r="D5" s="26" t="s">
        <v>104</v>
      </c>
      <c r="E5" s="27">
        <v>45538</v>
      </c>
      <c r="F5" s="26">
        <v>14</v>
      </c>
      <c r="G5" s="43">
        <v>12148</v>
      </c>
      <c r="H5" s="93">
        <v>0.23</v>
      </c>
      <c r="J5" t="str" cm="1">
        <f t="array" ref="J5:J26">_xlfn._xlws.SORT(_xlfn.UNIQUE(B2:B111))</f>
        <v>AeroFly</v>
      </c>
      <c r="K5" s="99" t="s">
        <v>301</v>
      </c>
    </row>
    <row r="6" spans="1:11" x14ac:dyDescent="0.3">
      <c r="A6" s="92">
        <v>5</v>
      </c>
      <c r="B6" s="26" t="s">
        <v>44</v>
      </c>
      <c r="C6" s="26" t="s">
        <v>45</v>
      </c>
      <c r="D6" s="26" t="s">
        <v>105</v>
      </c>
      <c r="E6" s="27">
        <v>45537</v>
      </c>
      <c r="F6" s="26">
        <v>14</v>
      </c>
      <c r="G6" s="43">
        <v>14271</v>
      </c>
      <c r="H6" s="93">
        <v>0.23</v>
      </c>
      <c r="J6" t="str">
        <v>ASSDFG</v>
      </c>
      <c r="K6" s="100" t="s">
        <v>46</v>
      </c>
    </row>
    <row r="7" spans="1:11" x14ac:dyDescent="0.3">
      <c r="A7" s="92">
        <v>6</v>
      </c>
      <c r="B7" s="26" t="s">
        <v>46</v>
      </c>
      <c r="C7" s="26" t="s">
        <v>47</v>
      </c>
      <c r="D7" s="26" t="s">
        <v>106</v>
      </c>
      <c r="E7" s="27">
        <v>45477</v>
      </c>
      <c r="F7" s="26">
        <v>90</v>
      </c>
      <c r="G7" s="43">
        <v>6172</v>
      </c>
      <c r="H7" s="93">
        <v>0.23</v>
      </c>
      <c r="J7" t="str">
        <v>BioGen</v>
      </c>
      <c r="K7" s="100" t="s">
        <v>303</v>
      </c>
    </row>
    <row r="8" spans="1:11" x14ac:dyDescent="0.3">
      <c r="A8" s="92">
        <v>7</v>
      </c>
      <c r="B8" s="26" t="s">
        <v>48</v>
      </c>
      <c r="C8" s="26" t="s">
        <v>49</v>
      </c>
      <c r="D8" s="26" t="s">
        <v>107</v>
      </c>
      <c r="E8" s="27">
        <v>45538</v>
      </c>
      <c r="F8" s="26">
        <v>30</v>
      </c>
      <c r="G8" s="43">
        <v>22085</v>
      </c>
      <c r="H8" s="93">
        <v>0.23</v>
      </c>
      <c r="J8" t="str">
        <v>BlueSky</v>
      </c>
      <c r="K8" s="100" t="s">
        <v>38</v>
      </c>
    </row>
    <row r="9" spans="1:11" x14ac:dyDescent="0.3">
      <c r="A9" s="92">
        <v>8</v>
      </c>
      <c r="B9" s="26" t="s">
        <v>50</v>
      </c>
      <c r="C9" s="26" t="s">
        <v>51</v>
      </c>
      <c r="D9" s="26" t="s">
        <v>108</v>
      </c>
      <c r="E9" s="27">
        <v>45538</v>
      </c>
      <c r="F9" s="26">
        <v>30</v>
      </c>
      <c r="G9" s="43">
        <v>5149</v>
      </c>
      <c r="H9" s="93">
        <v>0.23</v>
      </c>
      <c r="J9" t="str">
        <v>ByteHub</v>
      </c>
      <c r="K9" s="100" t="s">
        <v>64</v>
      </c>
    </row>
    <row r="10" spans="1:11" x14ac:dyDescent="0.3">
      <c r="A10" s="92">
        <v>9</v>
      </c>
      <c r="B10" s="26" t="s">
        <v>52</v>
      </c>
      <c r="C10" s="26" t="s">
        <v>53</v>
      </c>
      <c r="D10" s="26" t="s">
        <v>109</v>
      </c>
      <c r="E10" s="27">
        <v>45507</v>
      </c>
      <c r="F10" s="26">
        <v>30</v>
      </c>
      <c r="G10" s="43">
        <v>6625</v>
      </c>
      <c r="H10" s="93">
        <v>0.23</v>
      </c>
      <c r="J10" t="str">
        <v>DigiMax</v>
      </c>
      <c r="K10" s="100" t="s">
        <v>56</v>
      </c>
    </row>
    <row r="11" spans="1:11" x14ac:dyDescent="0.3">
      <c r="A11" s="92">
        <v>10</v>
      </c>
      <c r="B11" s="26" t="s">
        <v>54</v>
      </c>
      <c r="C11" s="26" t="s">
        <v>55</v>
      </c>
      <c r="D11" s="26" t="s">
        <v>110</v>
      </c>
      <c r="E11" s="27">
        <v>45540</v>
      </c>
      <c r="F11" s="26">
        <v>90</v>
      </c>
      <c r="G11" s="43">
        <v>31859</v>
      </c>
      <c r="H11" s="93">
        <v>0.23</v>
      </c>
      <c r="J11" t="str">
        <v>EcoWave</v>
      </c>
      <c r="K11" s="100" t="s">
        <v>44</v>
      </c>
    </row>
    <row r="12" spans="1:11" x14ac:dyDescent="0.3">
      <c r="A12" s="92">
        <v>11</v>
      </c>
      <c r="B12" s="26" t="s">
        <v>56</v>
      </c>
      <c r="C12" s="26" t="s">
        <v>57</v>
      </c>
      <c r="D12" s="26" t="s">
        <v>111</v>
      </c>
      <c r="E12" s="27">
        <v>45538</v>
      </c>
      <c r="F12" s="26">
        <v>7</v>
      </c>
      <c r="G12" s="43">
        <v>42630</v>
      </c>
      <c r="H12" s="93">
        <v>0.23</v>
      </c>
      <c r="J12" t="str">
        <v>FastNet</v>
      </c>
      <c r="K12" s="100" t="s">
        <v>42</v>
      </c>
    </row>
    <row r="13" spans="1:11" x14ac:dyDescent="0.3">
      <c r="A13" s="92">
        <v>12</v>
      </c>
      <c r="B13" s="26" t="s">
        <v>58</v>
      </c>
      <c r="C13" s="26" t="s">
        <v>59</v>
      </c>
      <c r="D13" s="26" t="s">
        <v>112</v>
      </c>
      <c r="E13" s="27">
        <v>45539</v>
      </c>
      <c r="F13" s="26">
        <v>7</v>
      </c>
      <c r="G13" s="43">
        <v>49007</v>
      </c>
      <c r="H13" s="93">
        <v>0.23</v>
      </c>
      <c r="J13" t="str">
        <v>GreenGo</v>
      </c>
      <c r="K13" s="100" t="s">
        <v>66</v>
      </c>
    </row>
    <row r="14" spans="1:11" x14ac:dyDescent="0.3">
      <c r="A14" s="92">
        <v>13</v>
      </c>
      <c r="B14" s="26" t="s">
        <v>60</v>
      </c>
      <c r="C14" s="26" t="s">
        <v>61</v>
      </c>
      <c r="D14" s="26" t="s">
        <v>113</v>
      </c>
      <c r="E14" s="27">
        <v>45506</v>
      </c>
      <c r="F14" s="26">
        <v>90</v>
      </c>
      <c r="G14" s="43">
        <v>16241</v>
      </c>
      <c r="H14" s="93">
        <v>0.23</v>
      </c>
      <c r="J14" t="str">
        <v>MaxFlow</v>
      </c>
      <c r="K14" s="100" t="s">
        <v>58</v>
      </c>
    </row>
    <row r="15" spans="1:11" x14ac:dyDescent="0.3">
      <c r="A15" s="92">
        <v>14</v>
      </c>
      <c r="B15" s="26" t="s">
        <v>62</v>
      </c>
      <c r="C15" s="26" t="s">
        <v>63</v>
      </c>
      <c r="D15" s="26" t="s">
        <v>114</v>
      </c>
      <c r="E15" s="27">
        <v>45540</v>
      </c>
      <c r="F15" s="26">
        <v>14</v>
      </c>
      <c r="G15" s="43">
        <v>44760</v>
      </c>
      <c r="H15" s="93">
        <v>0.23</v>
      </c>
      <c r="J15" t="str">
        <v>NexTech</v>
      </c>
      <c r="K15" s="100" t="s">
        <v>74</v>
      </c>
    </row>
    <row r="16" spans="1:11" x14ac:dyDescent="0.3">
      <c r="A16" s="92">
        <v>15</v>
      </c>
      <c r="B16" s="26" t="s">
        <v>64</v>
      </c>
      <c r="C16" s="26" t="s">
        <v>65</v>
      </c>
      <c r="D16" s="26" t="s">
        <v>115</v>
      </c>
      <c r="E16" s="27">
        <v>45537</v>
      </c>
      <c r="F16" s="26">
        <v>7</v>
      </c>
      <c r="G16" s="43">
        <v>19243</v>
      </c>
      <c r="H16" s="93">
        <v>0.23</v>
      </c>
      <c r="J16" t="str">
        <v>NovaLab</v>
      </c>
      <c r="K16" s="100" t="s">
        <v>36</v>
      </c>
    </row>
    <row r="17" spans="1:11" x14ac:dyDescent="0.3">
      <c r="A17" s="92">
        <v>16</v>
      </c>
      <c r="B17" s="26" t="s">
        <v>66</v>
      </c>
      <c r="C17" s="26" t="s">
        <v>67</v>
      </c>
      <c r="D17" s="26" t="s">
        <v>116</v>
      </c>
      <c r="E17" s="27">
        <v>45488</v>
      </c>
      <c r="F17" s="26">
        <v>90</v>
      </c>
      <c r="G17" s="43">
        <v>49263</v>
      </c>
      <c r="H17" s="93">
        <v>0.23</v>
      </c>
      <c r="J17" t="str">
        <v>ProLink</v>
      </c>
      <c r="K17" s="100" t="s">
        <v>60</v>
      </c>
    </row>
    <row r="18" spans="1:11" x14ac:dyDescent="0.3">
      <c r="A18" s="92">
        <v>17</v>
      </c>
      <c r="B18" s="26" t="s">
        <v>68</v>
      </c>
      <c r="C18" s="26" t="s">
        <v>69</v>
      </c>
      <c r="D18" s="26" t="s">
        <v>117</v>
      </c>
      <c r="E18" s="27">
        <v>45494</v>
      </c>
      <c r="F18" s="26">
        <v>90</v>
      </c>
      <c r="G18" s="43">
        <v>48838</v>
      </c>
      <c r="H18" s="93">
        <v>0.23</v>
      </c>
      <c r="J18" t="str">
        <v>PureFit</v>
      </c>
      <c r="K18" s="100" t="s">
        <v>72</v>
      </c>
    </row>
    <row r="19" spans="1:11" x14ac:dyDescent="0.3">
      <c r="A19" s="92">
        <v>18</v>
      </c>
      <c r="B19" s="26" t="s">
        <v>70</v>
      </c>
      <c r="C19" s="26" t="s">
        <v>71</v>
      </c>
      <c r="D19" s="26" t="s">
        <v>118</v>
      </c>
      <c r="E19" s="27">
        <v>45538</v>
      </c>
      <c r="F19" s="26">
        <v>7</v>
      </c>
      <c r="G19" s="43">
        <v>13550</v>
      </c>
      <c r="H19" s="93">
        <v>0.23</v>
      </c>
      <c r="J19" t="str">
        <v>QuickFix</v>
      </c>
      <c r="K19" s="100" t="s">
        <v>52</v>
      </c>
    </row>
    <row r="20" spans="1:11" x14ac:dyDescent="0.3">
      <c r="A20" s="92">
        <v>19</v>
      </c>
      <c r="B20" s="26" t="s">
        <v>72</v>
      </c>
      <c r="C20" s="26" t="s">
        <v>73</v>
      </c>
      <c r="D20" s="26" t="s">
        <v>119</v>
      </c>
      <c r="E20" s="27">
        <v>45512</v>
      </c>
      <c r="F20" s="26">
        <v>90</v>
      </c>
      <c r="G20" s="43">
        <v>43338</v>
      </c>
      <c r="H20" s="93">
        <v>0.23</v>
      </c>
      <c r="J20" t="str">
        <v>QWERTY</v>
      </c>
      <c r="K20" s="100" t="s">
        <v>50</v>
      </c>
    </row>
    <row r="21" spans="1:11" x14ac:dyDescent="0.3">
      <c r="A21" s="92">
        <v>20</v>
      </c>
      <c r="B21" s="26" t="s">
        <v>74</v>
      </c>
      <c r="C21" s="26" t="s">
        <v>75</v>
      </c>
      <c r="D21" s="26" t="s">
        <v>120</v>
      </c>
      <c r="E21" s="27">
        <v>45538</v>
      </c>
      <c r="F21" s="26">
        <v>7</v>
      </c>
      <c r="G21" s="43">
        <v>15143</v>
      </c>
      <c r="H21" s="93">
        <v>0.23</v>
      </c>
      <c r="J21" t="str">
        <v>SafeNet</v>
      </c>
      <c r="K21" s="100" t="s">
        <v>300</v>
      </c>
    </row>
    <row r="22" spans="1:11" x14ac:dyDescent="0.3">
      <c r="A22" s="92">
        <v>21</v>
      </c>
      <c r="B22" s="26" t="s">
        <v>74</v>
      </c>
      <c r="C22" s="26" t="s">
        <v>75</v>
      </c>
      <c r="D22" s="26" t="s">
        <v>121</v>
      </c>
      <c r="E22" s="27">
        <v>45552</v>
      </c>
      <c r="F22" s="26">
        <v>30</v>
      </c>
      <c r="G22" s="43">
        <v>46955</v>
      </c>
      <c r="H22" s="93">
        <v>0.23</v>
      </c>
      <c r="J22" t="str">
        <v>SkyNet</v>
      </c>
      <c r="K22" s="100" t="s">
        <v>62</v>
      </c>
    </row>
    <row r="23" spans="1:11" x14ac:dyDescent="0.3">
      <c r="A23" s="92">
        <v>22</v>
      </c>
      <c r="B23" s="26" t="s">
        <v>46</v>
      </c>
      <c r="C23" s="26" t="s">
        <v>47</v>
      </c>
      <c r="D23" s="26" t="s">
        <v>122</v>
      </c>
      <c r="E23" s="27">
        <v>45492</v>
      </c>
      <c r="F23" s="26">
        <v>14</v>
      </c>
      <c r="G23" s="43">
        <v>20752</v>
      </c>
      <c r="H23" s="93">
        <v>0.23</v>
      </c>
      <c r="J23" t="str">
        <v>StarLux</v>
      </c>
      <c r="K23" s="100" t="s">
        <v>40</v>
      </c>
    </row>
    <row r="24" spans="1:11" x14ac:dyDescent="0.3">
      <c r="A24" s="92">
        <v>23</v>
      </c>
      <c r="B24" s="26" t="s">
        <v>54</v>
      </c>
      <c r="C24" s="26" t="s">
        <v>55</v>
      </c>
      <c r="D24" s="26" t="s">
        <v>123</v>
      </c>
      <c r="E24" s="27">
        <v>45536</v>
      </c>
      <c r="F24" s="26">
        <v>30</v>
      </c>
      <c r="G24" s="43">
        <v>20706</v>
      </c>
      <c r="H24" s="93">
        <v>0.23</v>
      </c>
      <c r="J24" t="str">
        <v>SunTech</v>
      </c>
      <c r="K24" s="100" t="s">
        <v>54</v>
      </c>
    </row>
    <row r="25" spans="1:11" x14ac:dyDescent="0.3">
      <c r="A25" s="92">
        <v>24</v>
      </c>
      <c r="B25" s="26" t="s">
        <v>46</v>
      </c>
      <c r="C25" s="26" t="s">
        <v>47</v>
      </c>
      <c r="D25" s="26" t="s">
        <v>124</v>
      </c>
      <c r="E25" s="27">
        <v>45503</v>
      </c>
      <c r="F25" s="26">
        <v>14</v>
      </c>
      <c r="G25" s="43">
        <v>27478</v>
      </c>
      <c r="H25" s="93">
        <v>0.23</v>
      </c>
      <c r="J25" t="str">
        <v>TrueFit</v>
      </c>
      <c r="K25" s="100" t="s">
        <v>68</v>
      </c>
    </row>
    <row r="26" spans="1:11" x14ac:dyDescent="0.3">
      <c r="A26" s="92">
        <v>25</v>
      </c>
      <c r="B26" s="26" t="s">
        <v>54</v>
      </c>
      <c r="C26" s="26" t="s">
        <v>55</v>
      </c>
      <c r="D26" s="26" t="s">
        <v>125</v>
      </c>
      <c r="E26" s="27">
        <v>45532</v>
      </c>
      <c r="F26" s="26">
        <v>7</v>
      </c>
      <c r="G26" s="43">
        <v>48785</v>
      </c>
      <c r="H26" s="93">
        <v>0.23</v>
      </c>
      <c r="J26" t="str">
        <v>ZenCorp</v>
      </c>
      <c r="K26" s="100" t="s">
        <v>70</v>
      </c>
    </row>
    <row r="27" spans="1:11" x14ac:dyDescent="0.3">
      <c r="A27" s="92">
        <v>26</v>
      </c>
      <c r="B27" s="26" t="s">
        <v>60</v>
      </c>
      <c r="C27" s="26" t="s">
        <v>61</v>
      </c>
      <c r="D27" s="26" t="s">
        <v>126</v>
      </c>
      <c r="E27" s="27">
        <v>45540</v>
      </c>
      <c r="F27" s="26">
        <v>90</v>
      </c>
      <c r="G27" s="43">
        <v>17147</v>
      </c>
      <c r="H27" s="93">
        <v>0.23</v>
      </c>
      <c r="K27" s="100" t="s">
        <v>48</v>
      </c>
    </row>
    <row r="28" spans="1:11" x14ac:dyDescent="0.3">
      <c r="A28" s="92">
        <v>27</v>
      </c>
      <c r="B28" s="26" t="s">
        <v>46</v>
      </c>
      <c r="C28" s="26" t="s">
        <v>47</v>
      </c>
      <c r="D28" s="26" t="s">
        <v>127</v>
      </c>
      <c r="E28" s="27">
        <v>45498</v>
      </c>
      <c r="F28" s="26">
        <v>14</v>
      </c>
      <c r="G28" s="43">
        <v>40539</v>
      </c>
      <c r="H28" s="93">
        <v>0.23</v>
      </c>
      <c r="K28" s="100" t="s">
        <v>302</v>
      </c>
    </row>
    <row r="29" spans="1:11" x14ac:dyDescent="0.3">
      <c r="A29" s="92">
        <v>28</v>
      </c>
      <c r="B29" s="26" t="s">
        <v>44</v>
      </c>
      <c r="C29" s="26" t="s">
        <v>45</v>
      </c>
      <c r="D29" s="26" t="s">
        <v>128</v>
      </c>
      <c r="E29" s="27">
        <v>45554</v>
      </c>
      <c r="F29" s="26">
        <v>7</v>
      </c>
      <c r="G29" s="43">
        <v>36596</v>
      </c>
      <c r="H29" s="93">
        <v>0.23</v>
      </c>
    </row>
    <row r="30" spans="1:11" x14ac:dyDescent="0.3">
      <c r="A30" s="92">
        <v>29</v>
      </c>
      <c r="B30" s="26" t="s">
        <v>72</v>
      </c>
      <c r="C30" s="26" t="s">
        <v>73</v>
      </c>
      <c r="D30" s="26" t="s">
        <v>129</v>
      </c>
      <c r="E30" s="27">
        <v>45494</v>
      </c>
      <c r="F30" s="26">
        <v>7</v>
      </c>
      <c r="G30" s="43">
        <v>29644</v>
      </c>
      <c r="H30" s="93">
        <v>0.23</v>
      </c>
    </row>
    <row r="31" spans="1:11" x14ac:dyDescent="0.3">
      <c r="A31" s="92">
        <v>30</v>
      </c>
      <c r="B31" s="26" t="s">
        <v>54</v>
      </c>
      <c r="C31" s="26" t="s">
        <v>55</v>
      </c>
      <c r="D31" s="26" t="s">
        <v>130</v>
      </c>
      <c r="E31" s="27">
        <v>45490</v>
      </c>
      <c r="F31" s="26">
        <v>14</v>
      </c>
      <c r="G31" s="43">
        <v>42877</v>
      </c>
      <c r="H31" s="93">
        <v>0.23</v>
      </c>
    </row>
    <row r="32" spans="1:11" x14ac:dyDescent="0.3">
      <c r="A32" s="92">
        <v>31</v>
      </c>
      <c r="B32" s="26" t="s">
        <v>70</v>
      </c>
      <c r="C32" s="26" t="s">
        <v>71</v>
      </c>
      <c r="D32" s="26" t="s">
        <v>131</v>
      </c>
      <c r="E32" s="27">
        <v>45544</v>
      </c>
      <c r="F32" s="26">
        <v>90</v>
      </c>
      <c r="G32" s="43">
        <v>30834</v>
      </c>
      <c r="H32" s="93">
        <v>0.23</v>
      </c>
    </row>
    <row r="33" spans="1:8" x14ac:dyDescent="0.3">
      <c r="A33" s="92">
        <v>32</v>
      </c>
      <c r="B33" s="26" t="s">
        <v>48</v>
      </c>
      <c r="C33" s="26" t="s">
        <v>49</v>
      </c>
      <c r="D33" s="26" t="s">
        <v>132</v>
      </c>
      <c r="E33" s="27">
        <v>45512</v>
      </c>
      <c r="F33" s="26">
        <v>7</v>
      </c>
      <c r="G33" s="43">
        <v>43857</v>
      </c>
      <c r="H33" s="93">
        <v>0.23</v>
      </c>
    </row>
    <row r="34" spans="1:8" x14ac:dyDescent="0.3">
      <c r="A34" s="92">
        <v>33</v>
      </c>
      <c r="B34" s="26" t="s">
        <v>62</v>
      </c>
      <c r="C34" s="26" t="s">
        <v>63</v>
      </c>
      <c r="D34" s="26" t="s">
        <v>133</v>
      </c>
      <c r="E34" s="27">
        <v>45483</v>
      </c>
      <c r="F34" s="26">
        <v>14</v>
      </c>
      <c r="G34" s="43">
        <v>49782</v>
      </c>
      <c r="H34" s="93">
        <v>0.23</v>
      </c>
    </row>
    <row r="35" spans="1:8" x14ac:dyDescent="0.3">
      <c r="A35" s="92">
        <v>34</v>
      </c>
      <c r="B35" s="26" t="s">
        <v>68</v>
      </c>
      <c r="C35" s="26" t="s">
        <v>69</v>
      </c>
      <c r="D35" s="26" t="s">
        <v>134</v>
      </c>
      <c r="E35" s="27">
        <v>45478</v>
      </c>
      <c r="F35" s="26">
        <v>14</v>
      </c>
      <c r="G35" s="43">
        <v>17548</v>
      </c>
      <c r="H35" s="93">
        <v>0.23</v>
      </c>
    </row>
    <row r="36" spans="1:8" x14ac:dyDescent="0.3">
      <c r="A36" s="92">
        <v>35</v>
      </c>
      <c r="B36" s="26" t="s">
        <v>72</v>
      </c>
      <c r="C36" s="26" t="s">
        <v>73</v>
      </c>
      <c r="D36" s="26" t="s">
        <v>135</v>
      </c>
      <c r="E36" s="27">
        <v>45530</v>
      </c>
      <c r="F36" s="26">
        <v>90</v>
      </c>
      <c r="G36" s="43">
        <v>35240</v>
      </c>
      <c r="H36" s="93">
        <v>0.23</v>
      </c>
    </row>
    <row r="37" spans="1:8" x14ac:dyDescent="0.3">
      <c r="A37" s="92">
        <v>36</v>
      </c>
      <c r="B37" s="26" t="s">
        <v>72</v>
      </c>
      <c r="C37" s="26" t="s">
        <v>73</v>
      </c>
      <c r="D37" s="26" t="s">
        <v>136</v>
      </c>
      <c r="E37" s="27">
        <v>45511</v>
      </c>
      <c r="F37" s="26">
        <v>14</v>
      </c>
      <c r="G37" s="43">
        <v>1863</v>
      </c>
      <c r="H37" s="93">
        <v>0.23</v>
      </c>
    </row>
    <row r="38" spans="1:8" x14ac:dyDescent="0.3">
      <c r="A38" s="92">
        <v>37</v>
      </c>
      <c r="B38" s="26" t="s">
        <v>50</v>
      </c>
      <c r="C38" s="26" t="s">
        <v>51</v>
      </c>
      <c r="D38" s="26" t="s">
        <v>137</v>
      </c>
      <c r="E38" s="27">
        <v>45532</v>
      </c>
      <c r="F38" s="26">
        <v>90</v>
      </c>
      <c r="G38" s="43">
        <v>47523</v>
      </c>
      <c r="H38" s="93">
        <v>0.23</v>
      </c>
    </row>
    <row r="39" spans="1:8" x14ac:dyDescent="0.3">
      <c r="A39" s="92">
        <v>38</v>
      </c>
      <c r="B39" s="26" t="s">
        <v>68</v>
      </c>
      <c r="C39" s="26" t="s">
        <v>69</v>
      </c>
      <c r="D39" s="26" t="s">
        <v>138</v>
      </c>
      <c r="E39" s="27">
        <v>45545</v>
      </c>
      <c r="F39" s="26">
        <v>7</v>
      </c>
      <c r="G39" s="43">
        <v>31735</v>
      </c>
      <c r="H39" s="93">
        <v>0.23</v>
      </c>
    </row>
    <row r="40" spans="1:8" x14ac:dyDescent="0.3">
      <c r="A40" s="92">
        <v>39</v>
      </c>
      <c r="B40" s="26" t="s">
        <v>44</v>
      </c>
      <c r="C40" s="26" t="s">
        <v>45</v>
      </c>
      <c r="D40" s="26" t="s">
        <v>139</v>
      </c>
      <c r="E40" s="27">
        <v>45548</v>
      </c>
      <c r="F40" s="26">
        <v>90</v>
      </c>
      <c r="G40" s="43">
        <v>23086</v>
      </c>
      <c r="H40" s="93">
        <v>0.23</v>
      </c>
    </row>
    <row r="41" spans="1:8" x14ac:dyDescent="0.3">
      <c r="A41" s="92">
        <v>40</v>
      </c>
      <c r="B41" s="26" t="s">
        <v>48</v>
      </c>
      <c r="C41" s="26" t="s">
        <v>49</v>
      </c>
      <c r="D41" s="26" t="s">
        <v>140</v>
      </c>
      <c r="E41" s="27">
        <v>45560</v>
      </c>
      <c r="F41" s="26">
        <v>7</v>
      </c>
      <c r="G41" s="43">
        <v>2820</v>
      </c>
      <c r="H41" s="93">
        <v>0.23</v>
      </c>
    </row>
    <row r="42" spans="1:8" x14ac:dyDescent="0.3">
      <c r="A42" s="92">
        <v>41</v>
      </c>
      <c r="B42" s="26" t="s">
        <v>70</v>
      </c>
      <c r="C42" s="26" t="s">
        <v>71</v>
      </c>
      <c r="D42" s="26" t="s">
        <v>141</v>
      </c>
      <c r="E42" s="27">
        <v>45499</v>
      </c>
      <c r="F42" s="26">
        <v>14</v>
      </c>
      <c r="G42" s="43">
        <v>37923</v>
      </c>
      <c r="H42" s="93">
        <v>0.23</v>
      </c>
    </row>
    <row r="43" spans="1:8" x14ac:dyDescent="0.3">
      <c r="A43" s="92">
        <v>42</v>
      </c>
      <c r="B43" s="26" t="s">
        <v>58</v>
      </c>
      <c r="C43" s="26" t="s">
        <v>59</v>
      </c>
      <c r="D43" s="26" t="s">
        <v>142</v>
      </c>
      <c r="E43" s="27">
        <v>45513</v>
      </c>
      <c r="F43" s="26">
        <v>7</v>
      </c>
      <c r="G43" s="43">
        <v>40690</v>
      </c>
      <c r="H43" s="93">
        <v>0.23</v>
      </c>
    </row>
    <row r="44" spans="1:8" x14ac:dyDescent="0.3">
      <c r="A44" s="92">
        <v>43</v>
      </c>
      <c r="B44" s="26" t="s">
        <v>38</v>
      </c>
      <c r="C44" s="26" t="s">
        <v>39</v>
      </c>
      <c r="D44" s="26" t="s">
        <v>143</v>
      </c>
      <c r="E44" s="27">
        <v>45530</v>
      </c>
      <c r="F44" s="26">
        <v>14</v>
      </c>
      <c r="G44" s="43">
        <v>27515</v>
      </c>
      <c r="H44" s="93">
        <v>0.23</v>
      </c>
    </row>
    <row r="45" spans="1:8" x14ac:dyDescent="0.3">
      <c r="A45" s="92">
        <v>44</v>
      </c>
      <c r="B45" s="26" t="s">
        <v>56</v>
      </c>
      <c r="C45" s="26" t="s">
        <v>57</v>
      </c>
      <c r="D45" s="26" t="s">
        <v>144</v>
      </c>
      <c r="E45" s="27">
        <v>45548</v>
      </c>
      <c r="F45" s="26">
        <v>14</v>
      </c>
      <c r="G45" s="43">
        <v>8652</v>
      </c>
      <c r="H45" s="93">
        <v>0.23</v>
      </c>
    </row>
    <row r="46" spans="1:8" x14ac:dyDescent="0.3">
      <c r="A46" s="92">
        <v>45</v>
      </c>
      <c r="B46" s="26" t="s">
        <v>40</v>
      </c>
      <c r="C46" s="26" t="s">
        <v>41</v>
      </c>
      <c r="D46" s="26" t="s">
        <v>145</v>
      </c>
      <c r="E46" s="27">
        <v>45515</v>
      </c>
      <c r="F46" s="26">
        <v>90</v>
      </c>
      <c r="G46" s="43">
        <v>45086</v>
      </c>
      <c r="H46" s="93">
        <v>0.23</v>
      </c>
    </row>
    <row r="47" spans="1:8" x14ac:dyDescent="0.3">
      <c r="A47" s="92">
        <v>46</v>
      </c>
      <c r="B47" s="26" t="s">
        <v>72</v>
      </c>
      <c r="C47" s="26" t="s">
        <v>73</v>
      </c>
      <c r="D47" s="26" t="s">
        <v>146</v>
      </c>
      <c r="E47" s="27">
        <v>45537</v>
      </c>
      <c r="F47" s="26">
        <v>14</v>
      </c>
      <c r="G47" s="43">
        <v>33414</v>
      </c>
      <c r="H47" s="93">
        <v>0.23</v>
      </c>
    </row>
    <row r="48" spans="1:8" x14ac:dyDescent="0.3">
      <c r="A48" s="92">
        <v>47</v>
      </c>
      <c r="B48" s="26" t="s">
        <v>44</v>
      </c>
      <c r="C48" s="26" t="s">
        <v>45</v>
      </c>
      <c r="D48" s="26" t="s">
        <v>147</v>
      </c>
      <c r="E48" s="27">
        <v>45554</v>
      </c>
      <c r="F48" s="26">
        <v>30</v>
      </c>
      <c r="G48" s="43">
        <v>42533</v>
      </c>
      <c r="H48" s="93">
        <v>0.23</v>
      </c>
    </row>
    <row r="49" spans="1:8" x14ac:dyDescent="0.3">
      <c r="A49" s="92">
        <v>48</v>
      </c>
      <c r="B49" s="26" t="s">
        <v>68</v>
      </c>
      <c r="C49" s="26" t="s">
        <v>69</v>
      </c>
      <c r="D49" s="26" t="s">
        <v>148</v>
      </c>
      <c r="E49" s="27">
        <v>45506</v>
      </c>
      <c r="F49" s="26">
        <v>7</v>
      </c>
      <c r="G49" s="43">
        <v>43151</v>
      </c>
      <c r="H49" s="93">
        <v>0.23</v>
      </c>
    </row>
    <row r="50" spans="1:8" x14ac:dyDescent="0.3">
      <c r="A50" s="92">
        <v>49</v>
      </c>
      <c r="B50" s="26" t="s">
        <v>48</v>
      </c>
      <c r="C50" s="26" t="s">
        <v>49</v>
      </c>
      <c r="D50" s="26" t="s">
        <v>149</v>
      </c>
      <c r="E50" s="27">
        <v>45514</v>
      </c>
      <c r="F50" s="26">
        <v>14</v>
      </c>
      <c r="G50" s="43">
        <v>46243</v>
      </c>
      <c r="H50" s="93">
        <v>0.23</v>
      </c>
    </row>
    <row r="51" spans="1:8" x14ac:dyDescent="0.3">
      <c r="A51" s="92">
        <v>50</v>
      </c>
      <c r="B51" s="26" t="s">
        <v>64</v>
      </c>
      <c r="C51" s="26" t="s">
        <v>65</v>
      </c>
      <c r="D51" s="26" t="s">
        <v>150</v>
      </c>
      <c r="E51" s="27">
        <v>45476</v>
      </c>
      <c r="F51" s="26">
        <v>90</v>
      </c>
      <c r="G51" s="43">
        <v>19835</v>
      </c>
      <c r="H51" s="93">
        <v>0.23</v>
      </c>
    </row>
    <row r="52" spans="1:8" x14ac:dyDescent="0.3">
      <c r="A52" s="92">
        <v>51</v>
      </c>
      <c r="B52" s="26" t="s">
        <v>42</v>
      </c>
      <c r="C52" s="26" t="s">
        <v>43</v>
      </c>
      <c r="D52" s="26" t="s">
        <v>151</v>
      </c>
      <c r="E52" s="27">
        <v>45498</v>
      </c>
      <c r="F52" s="26">
        <v>7</v>
      </c>
      <c r="G52" s="43">
        <v>6829</v>
      </c>
      <c r="H52" s="93">
        <v>0.23</v>
      </c>
    </row>
    <row r="53" spans="1:8" x14ac:dyDescent="0.3">
      <c r="A53" s="92">
        <v>52</v>
      </c>
      <c r="B53" s="26" t="s">
        <v>48</v>
      </c>
      <c r="C53" s="26" t="s">
        <v>49</v>
      </c>
      <c r="D53" s="26" t="s">
        <v>152</v>
      </c>
      <c r="E53" s="27">
        <v>45507</v>
      </c>
      <c r="F53" s="26">
        <v>7</v>
      </c>
      <c r="G53" s="43">
        <v>16602</v>
      </c>
      <c r="H53" s="93">
        <v>0.23</v>
      </c>
    </row>
    <row r="54" spans="1:8" x14ac:dyDescent="0.3">
      <c r="A54" s="92">
        <v>53</v>
      </c>
      <c r="B54" s="26" t="s">
        <v>38</v>
      </c>
      <c r="C54" s="26" t="s">
        <v>39</v>
      </c>
      <c r="D54" s="26" t="s">
        <v>153</v>
      </c>
      <c r="E54" s="27">
        <v>45492</v>
      </c>
      <c r="F54" s="26">
        <v>90</v>
      </c>
      <c r="G54" s="43">
        <v>13310</v>
      </c>
      <c r="H54" s="93">
        <v>0.23</v>
      </c>
    </row>
    <row r="55" spans="1:8" x14ac:dyDescent="0.3">
      <c r="A55" s="92">
        <v>54</v>
      </c>
      <c r="B55" s="26" t="s">
        <v>54</v>
      </c>
      <c r="C55" s="26" t="s">
        <v>55</v>
      </c>
      <c r="D55" s="26" t="s">
        <v>154</v>
      </c>
      <c r="E55" s="27">
        <v>45559</v>
      </c>
      <c r="F55" s="26">
        <v>7</v>
      </c>
      <c r="G55" s="43">
        <v>32286</v>
      </c>
      <c r="H55" s="93">
        <v>0.23</v>
      </c>
    </row>
    <row r="56" spans="1:8" x14ac:dyDescent="0.3">
      <c r="A56" s="92">
        <v>55</v>
      </c>
      <c r="B56" s="26" t="s">
        <v>36</v>
      </c>
      <c r="C56" s="26" t="s">
        <v>37</v>
      </c>
      <c r="D56" s="26" t="s">
        <v>155</v>
      </c>
      <c r="E56" s="27">
        <v>45539</v>
      </c>
      <c r="F56" s="26">
        <v>7</v>
      </c>
      <c r="G56" s="43">
        <v>47064</v>
      </c>
      <c r="H56" s="93">
        <v>0.23</v>
      </c>
    </row>
    <row r="57" spans="1:8" x14ac:dyDescent="0.3">
      <c r="A57" s="92">
        <v>56</v>
      </c>
      <c r="B57" s="26" t="s">
        <v>58</v>
      </c>
      <c r="C57" s="26" t="s">
        <v>59</v>
      </c>
      <c r="D57" s="26" t="s">
        <v>156</v>
      </c>
      <c r="E57" s="27">
        <v>45508</v>
      </c>
      <c r="F57" s="26">
        <v>90</v>
      </c>
      <c r="G57" s="43">
        <v>6505</v>
      </c>
      <c r="H57" s="93">
        <v>0.23</v>
      </c>
    </row>
    <row r="58" spans="1:8" x14ac:dyDescent="0.3">
      <c r="A58" s="92">
        <v>57</v>
      </c>
      <c r="B58" s="26" t="s">
        <v>68</v>
      </c>
      <c r="C58" s="26" t="s">
        <v>69</v>
      </c>
      <c r="D58" s="26" t="s">
        <v>157</v>
      </c>
      <c r="E58" s="27">
        <v>45530</v>
      </c>
      <c r="F58" s="26">
        <v>14</v>
      </c>
      <c r="G58" s="43">
        <v>19626</v>
      </c>
      <c r="H58" s="93">
        <v>0.23</v>
      </c>
    </row>
    <row r="59" spans="1:8" x14ac:dyDescent="0.3">
      <c r="A59" s="92">
        <v>58</v>
      </c>
      <c r="B59" s="26" t="s">
        <v>62</v>
      </c>
      <c r="C59" s="26" t="s">
        <v>63</v>
      </c>
      <c r="D59" s="26" t="s">
        <v>158</v>
      </c>
      <c r="E59" s="27">
        <v>45509</v>
      </c>
      <c r="F59" s="26">
        <v>7</v>
      </c>
      <c r="G59" s="43">
        <v>1137</v>
      </c>
      <c r="H59" s="93">
        <v>0.23</v>
      </c>
    </row>
    <row r="60" spans="1:8" x14ac:dyDescent="0.3">
      <c r="A60" s="92">
        <v>59</v>
      </c>
      <c r="B60" s="26" t="s">
        <v>66</v>
      </c>
      <c r="C60" s="26" t="s">
        <v>67</v>
      </c>
      <c r="D60" s="26" t="s">
        <v>159</v>
      </c>
      <c r="E60" s="27">
        <v>45482</v>
      </c>
      <c r="F60" s="26">
        <v>14</v>
      </c>
      <c r="G60" s="43">
        <v>15321</v>
      </c>
      <c r="H60" s="93">
        <v>0.23</v>
      </c>
    </row>
    <row r="61" spans="1:8" x14ac:dyDescent="0.3">
      <c r="A61" s="92">
        <v>60</v>
      </c>
      <c r="B61" s="26" t="s">
        <v>40</v>
      </c>
      <c r="C61" s="26" t="s">
        <v>41</v>
      </c>
      <c r="D61" s="26" t="s">
        <v>160</v>
      </c>
      <c r="E61" s="27">
        <v>45565</v>
      </c>
      <c r="F61" s="26">
        <v>30</v>
      </c>
      <c r="G61" s="43">
        <v>10562</v>
      </c>
      <c r="H61" s="93">
        <v>0.23</v>
      </c>
    </row>
    <row r="62" spans="1:8" x14ac:dyDescent="0.3">
      <c r="A62" s="92">
        <v>61</v>
      </c>
      <c r="B62" s="26" t="s">
        <v>60</v>
      </c>
      <c r="C62" s="26" t="s">
        <v>61</v>
      </c>
      <c r="D62" s="26" t="s">
        <v>161</v>
      </c>
      <c r="E62" s="27">
        <v>45536</v>
      </c>
      <c r="F62" s="26">
        <v>14</v>
      </c>
      <c r="G62" s="43">
        <v>21336</v>
      </c>
      <c r="H62" s="93">
        <v>0.23</v>
      </c>
    </row>
    <row r="63" spans="1:8" x14ac:dyDescent="0.3">
      <c r="A63" s="92">
        <v>62</v>
      </c>
      <c r="B63" s="26" t="s">
        <v>64</v>
      </c>
      <c r="C63" s="26" t="s">
        <v>65</v>
      </c>
      <c r="D63" s="26" t="s">
        <v>162</v>
      </c>
      <c r="E63" s="27">
        <v>45535</v>
      </c>
      <c r="F63" s="26">
        <v>14</v>
      </c>
      <c r="G63" s="43">
        <v>5507</v>
      </c>
      <c r="H63" s="93">
        <v>0.23</v>
      </c>
    </row>
    <row r="64" spans="1:8" x14ac:dyDescent="0.3">
      <c r="A64" s="92">
        <v>63</v>
      </c>
      <c r="B64" s="26" t="s">
        <v>38</v>
      </c>
      <c r="C64" s="26" t="s">
        <v>39</v>
      </c>
      <c r="D64" s="26" t="s">
        <v>163</v>
      </c>
      <c r="E64" s="27">
        <v>45564</v>
      </c>
      <c r="F64" s="26">
        <v>14</v>
      </c>
      <c r="G64" s="43">
        <v>15613</v>
      </c>
      <c r="H64" s="93">
        <v>0.23</v>
      </c>
    </row>
    <row r="65" spans="1:8" x14ac:dyDescent="0.3">
      <c r="A65" s="92">
        <v>64</v>
      </c>
      <c r="B65" s="26" t="s">
        <v>62</v>
      </c>
      <c r="C65" s="26" t="s">
        <v>63</v>
      </c>
      <c r="D65" s="26" t="s">
        <v>164</v>
      </c>
      <c r="E65" s="27">
        <v>45499</v>
      </c>
      <c r="F65" s="26">
        <v>14</v>
      </c>
      <c r="G65" s="43">
        <v>15318</v>
      </c>
      <c r="H65" s="93">
        <v>0.23</v>
      </c>
    </row>
    <row r="66" spans="1:8" x14ac:dyDescent="0.3">
      <c r="A66" s="92">
        <v>65</v>
      </c>
      <c r="B66" s="26" t="s">
        <v>44</v>
      </c>
      <c r="C66" s="26" t="s">
        <v>45</v>
      </c>
      <c r="D66" s="26" t="s">
        <v>165</v>
      </c>
      <c r="E66" s="27">
        <v>45541</v>
      </c>
      <c r="F66" s="26">
        <v>7</v>
      </c>
      <c r="G66" s="43">
        <v>30297</v>
      </c>
      <c r="H66" s="93">
        <v>0.23</v>
      </c>
    </row>
    <row r="67" spans="1:8" x14ac:dyDescent="0.3">
      <c r="A67" s="92">
        <v>66</v>
      </c>
      <c r="B67" s="26" t="s">
        <v>54</v>
      </c>
      <c r="C67" s="26" t="s">
        <v>55</v>
      </c>
      <c r="D67" s="26" t="s">
        <v>166</v>
      </c>
      <c r="E67" s="27">
        <v>45533</v>
      </c>
      <c r="F67" s="26">
        <v>14</v>
      </c>
      <c r="G67" s="43">
        <v>4902</v>
      </c>
      <c r="H67" s="93">
        <v>0.23</v>
      </c>
    </row>
    <row r="68" spans="1:8" x14ac:dyDescent="0.3">
      <c r="A68" s="92">
        <v>67</v>
      </c>
      <c r="B68" s="26" t="s">
        <v>46</v>
      </c>
      <c r="C68" s="26" t="s">
        <v>47</v>
      </c>
      <c r="D68" s="26" t="s">
        <v>167</v>
      </c>
      <c r="E68" s="27">
        <v>45498</v>
      </c>
      <c r="F68" s="26">
        <v>7</v>
      </c>
      <c r="G68" s="43">
        <v>49820</v>
      </c>
      <c r="H68" s="93">
        <v>0.23</v>
      </c>
    </row>
    <row r="69" spans="1:8" x14ac:dyDescent="0.3">
      <c r="A69" s="92">
        <v>68</v>
      </c>
      <c r="B69" s="26" t="s">
        <v>64</v>
      </c>
      <c r="C69" s="26" t="s">
        <v>65</v>
      </c>
      <c r="D69" s="26" t="s">
        <v>168</v>
      </c>
      <c r="E69" s="27">
        <v>45561</v>
      </c>
      <c r="F69" s="26">
        <v>90</v>
      </c>
      <c r="G69" s="43">
        <v>38505</v>
      </c>
      <c r="H69" s="93">
        <v>0.23</v>
      </c>
    </row>
    <row r="70" spans="1:8" x14ac:dyDescent="0.3">
      <c r="A70" s="92">
        <v>69</v>
      </c>
      <c r="B70" s="26" t="s">
        <v>48</v>
      </c>
      <c r="C70" s="26" t="s">
        <v>49</v>
      </c>
      <c r="D70" s="26" t="s">
        <v>169</v>
      </c>
      <c r="E70" s="27">
        <v>45512</v>
      </c>
      <c r="F70" s="26">
        <v>7</v>
      </c>
      <c r="G70" s="43">
        <v>1486</v>
      </c>
      <c r="H70" s="93">
        <v>0.23</v>
      </c>
    </row>
    <row r="71" spans="1:8" x14ac:dyDescent="0.3">
      <c r="A71" s="92">
        <v>70</v>
      </c>
      <c r="B71" s="26" t="s">
        <v>68</v>
      </c>
      <c r="C71" s="26" t="s">
        <v>69</v>
      </c>
      <c r="D71" s="26" t="s">
        <v>170</v>
      </c>
      <c r="E71" s="27">
        <v>45506</v>
      </c>
      <c r="F71" s="26">
        <v>90</v>
      </c>
      <c r="G71" s="43">
        <v>35904</v>
      </c>
      <c r="H71" s="93">
        <v>0.23</v>
      </c>
    </row>
    <row r="72" spans="1:8" x14ac:dyDescent="0.3">
      <c r="A72" s="92">
        <v>71</v>
      </c>
      <c r="B72" s="26" t="s">
        <v>66</v>
      </c>
      <c r="C72" s="26" t="s">
        <v>67</v>
      </c>
      <c r="D72" s="26" t="s">
        <v>171</v>
      </c>
      <c r="E72" s="27">
        <v>45489</v>
      </c>
      <c r="F72" s="26">
        <v>7</v>
      </c>
      <c r="G72" s="43">
        <v>24341</v>
      </c>
      <c r="H72" s="93">
        <v>0.23</v>
      </c>
    </row>
    <row r="73" spans="1:8" x14ac:dyDescent="0.3">
      <c r="A73" s="92">
        <v>72</v>
      </c>
      <c r="B73" s="26" t="s">
        <v>70</v>
      </c>
      <c r="C73" s="26" t="s">
        <v>71</v>
      </c>
      <c r="D73" s="26" t="s">
        <v>172</v>
      </c>
      <c r="E73" s="27">
        <v>45485</v>
      </c>
      <c r="F73" s="26">
        <v>90</v>
      </c>
      <c r="G73" s="43">
        <v>24905</v>
      </c>
      <c r="H73" s="93">
        <v>0.23</v>
      </c>
    </row>
    <row r="74" spans="1:8" x14ac:dyDescent="0.3">
      <c r="A74" s="92">
        <v>73</v>
      </c>
      <c r="B74" s="26" t="s">
        <v>64</v>
      </c>
      <c r="C74" s="26" t="s">
        <v>65</v>
      </c>
      <c r="D74" s="26" t="s">
        <v>173</v>
      </c>
      <c r="E74" s="27">
        <v>45474</v>
      </c>
      <c r="F74" s="26">
        <v>7</v>
      </c>
      <c r="G74" s="43">
        <v>30743</v>
      </c>
      <c r="H74" s="93">
        <v>0.23</v>
      </c>
    </row>
    <row r="75" spans="1:8" x14ac:dyDescent="0.3">
      <c r="A75" s="92">
        <v>74</v>
      </c>
      <c r="B75" s="26" t="s">
        <v>62</v>
      </c>
      <c r="C75" s="26" t="s">
        <v>63</v>
      </c>
      <c r="D75" s="26" t="s">
        <v>133</v>
      </c>
      <c r="E75" s="27">
        <v>45483</v>
      </c>
      <c r="F75" s="26">
        <v>14</v>
      </c>
      <c r="G75" s="43">
        <v>49782</v>
      </c>
      <c r="H75" s="93">
        <v>0.23</v>
      </c>
    </row>
    <row r="76" spans="1:8" x14ac:dyDescent="0.3">
      <c r="A76" s="92">
        <v>75</v>
      </c>
      <c r="B76" s="26" t="s">
        <v>36</v>
      </c>
      <c r="C76" s="26" t="s">
        <v>37</v>
      </c>
      <c r="D76" s="26" t="s">
        <v>174</v>
      </c>
      <c r="E76" s="27">
        <v>45514</v>
      </c>
      <c r="F76" s="26">
        <v>7</v>
      </c>
      <c r="G76" s="43">
        <v>46491</v>
      </c>
      <c r="H76" s="93">
        <v>0.23</v>
      </c>
    </row>
    <row r="77" spans="1:8" x14ac:dyDescent="0.3">
      <c r="A77" s="92">
        <v>76</v>
      </c>
      <c r="B77" s="26" t="s">
        <v>48</v>
      </c>
      <c r="C77" s="26" t="s">
        <v>49</v>
      </c>
      <c r="D77" s="26" t="s">
        <v>175</v>
      </c>
      <c r="E77" s="27">
        <v>45524</v>
      </c>
      <c r="F77" s="26">
        <v>7</v>
      </c>
      <c r="G77" s="43">
        <v>39926</v>
      </c>
      <c r="H77" s="93">
        <v>0.23</v>
      </c>
    </row>
    <row r="78" spans="1:8" x14ac:dyDescent="0.3">
      <c r="A78" s="92">
        <v>77</v>
      </c>
      <c r="B78" s="26" t="s">
        <v>70</v>
      </c>
      <c r="C78" s="26" t="s">
        <v>71</v>
      </c>
      <c r="D78" s="26" t="s">
        <v>176</v>
      </c>
      <c r="E78" s="27">
        <v>45526</v>
      </c>
      <c r="F78" s="26">
        <v>14</v>
      </c>
      <c r="G78" s="43">
        <v>34275</v>
      </c>
      <c r="H78" s="93">
        <v>0.23</v>
      </c>
    </row>
    <row r="79" spans="1:8" x14ac:dyDescent="0.3">
      <c r="A79" s="92">
        <v>78</v>
      </c>
      <c r="B79" s="26" t="s">
        <v>74</v>
      </c>
      <c r="C79" s="26" t="s">
        <v>75</v>
      </c>
      <c r="D79" s="26" t="s">
        <v>120</v>
      </c>
      <c r="E79" s="27">
        <v>45538</v>
      </c>
      <c r="F79" s="26">
        <v>7</v>
      </c>
      <c r="G79" s="43">
        <v>15143</v>
      </c>
      <c r="H79" s="93">
        <v>0.23</v>
      </c>
    </row>
    <row r="80" spans="1:8" x14ac:dyDescent="0.3">
      <c r="A80" s="92">
        <v>79</v>
      </c>
      <c r="B80" s="26" t="s">
        <v>66</v>
      </c>
      <c r="C80" s="26" t="s">
        <v>67</v>
      </c>
      <c r="D80" s="26" t="s">
        <v>177</v>
      </c>
      <c r="E80" s="27">
        <v>45545</v>
      </c>
      <c r="F80" s="26">
        <v>7</v>
      </c>
      <c r="G80" s="43">
        <v>18565</v>
      </c>
      <c r="H80" s="93">
        <v>0.23</v>
      </c>
    </row>
    <row r="81" spans="1:8" x14ac:dyDescent="0.3">
      <c r="A81" s="92">
        <v>80</v>
      </c>
      <c r="B81" s="26" t="s">
        <v>64</v>
      </c>
      <c r="C81" s="26" t="s">
        <v>65</v>
      </c>
      <c r="D81" s="26" t="s">
        <v>178</v>
      </c>
      <c r="E81" s="27">
        <v>45543</v>
      </c>
      <c r="F81" s="26">
        <v>7</v>
      </c>
      <c r="G81" s="43">
        <v>30199</v>
      </c>
      <c r="H81" s="93">
        <v>0.23</v>
      </c>
    </row>
    <row r="82" spans="1:8" x14ac:dyDescent="0.3">
      <c r="A82" s="92">
        <v>81</v>
      </c>
      <c r="B82" s="26" t="s">
        <v>62</v>
      </c>
      <c r="C82" s="26" t="s">
        <v>63</v>
      </c>
      <c r="D82" s="26" t="s">
        <v>179</v>
      </c>
      <c r="E82" s="27">
        <v>45495</v>
      </c>
      <c r="F82" s="26">
        <v>7</v>
      </c>
      <c r="G82" s="43">
        <v>38788</v>
      </c>
      <c r="H82" s="93">
        <v>0.23</v>
      </c>
    </row>
    <row r="83" spans="1:8" x14ac:dyDescent="0.3">
      <c r="A83" s="92">
        <v>82</v>
      </c>
      <c r="B83" s="26" t="s">
        <v>68</v>
      </c>
      <c r="C83" s="26" t="s">
        <v>69</v>
      </c>
      <c r="D83" s="26" t="s">
        <v>180</v>
      </c>
      <c r="E83" s="27">
        <v>45511</v>
      </c>
      <c r="F83" s="26">
        <v>90</v>
      </c>
      <c r="G83" s="43">
        <v>38067</v>
      </c>
      <c r="H83" s="93">
        <v>0.23</v>
      </c>
    </row>
    <row r="84" spans="1:8" x14ac:dyDescent="0.3">
      <c r="A84" s="92">
        <v>83</v>
      </c>
      <c r="B84" s="26" t="s">
        <v>50</v>
      </c>
      <c r="C84" s="26" t="s">
        <v>51</v>
      </c>
      <c r="D84" s="26" t="s">
        <v>181</v>
      </c>
      <c r="E84" s="27">
        <v>45511</v>
      </c>
      <c r="F84" s="26">
        <v>30</v>
      </c>
      <c r="G84" s="43">
        <v>28967</v>
      </c>
      <c r="H84" s="93">
        <v>0.23</v>
      </c>
    </row>
    <row r="85" spans="1:8" x14ac:dyDescent="0.3">
      <c r="A85" s="92">
        <v>84</v>
      </c>
      <c r="B85" s="26" t="s">
        <v>44</v>
      </c>
      <c r="C85" s="26" t="s">
        <v>45</v>
      </c>
      <c r="D85" s="26" t="s">
        <v>182</v>
      </c>
      <c r="E85" s="27">
        <v>45524</v>
      </c>
      <c r="F85" s="26">
        <v>90</v>
      </c>
      <c r="G85" s="43">
        <v>45603</v>
      </c>
      <c r="H85" s="93">
        <v>0.23</v>
      </c>
    </row>
    <row r="86" spans="1:8" x14ac:dyDescent="0.3">
      <c r="A86" s="92">
        <v>85</v>
      </c>
      <c r="B86" s="26" t="s">
        <v>74</v>
      </c>
      <c r="C86" s="26" t="s">
        <v>75</v>
      </c>
      <c r="D86" s="26" t="s">
        <v>183</v>
      </c>
      <c r="E86" s="27">
        <v>45526</v>
      </c>
      <c r="F86" s="26">
        <v>90</v>
      </c>
      <c r="G86" s="43">
        <v>5205</v>
      </c>
      <c r="H86" s="93">
        <v>0.23</v>
      </c>
    </row>
    <row r="87" spans="1:8" x14ac:dyDescent="0.3">
      <c r="A87" s="92">
        <v>86</v>
      </c>
      <c r="B87" s="26" t="s">
        <v>56</v>
      </c>
      <c r="C87" s="26" t="s">
        <v>57</v>
      </c>
      <c r="D87" s="26" t="s">
        <v>184</v>
      </c>
      <c r="E87" s="27">
        <v>45553</v>
      </c>
      <c r="F87" s="26">
        <v>30</v>
      </c>
      <c r="G87" s="43">
        <v>16701</v>
      </c>
      <c r="H87" s="93">
        <v>0.23</v>
      </c>
    </row>
    <row r="88" spans="1:8" x14ac:dyDescent="0.3">
      <c r="A88" s="92">
        <v>87</v>
      </c>
      <c r="B88" s="26" t="s">
        <v>70</v>
      </c>
      <c r="C88" s="26" t="s">
        <v>71</v>
      </c>
      <c r="D88" s="26" t="s">
        <v>185</v>
      </c>
      <c r="E88" s="27">
        <v>45544</v>
      </c>
      <c r="F88" s="26">
        <v>30</v>
      </c>
      <c r="G88" s="43">
        <v>42053</v>
      </c>
      <c r="H88" s="93">
        <v>0.23</v>
      </c>
    </row>
    <row r="89" spans="1:8" x14ac:dyDescent="0.3">
      <c r="A89" s="92">
        <v>88</v>
      </c>
      <c r="B89" s="26" t="s">
        <v>44</v>
      </c>
      <c r="C89" s="26" t="s">
        <v>45</v>
      </c>
      <c r="D89" s="26" t="s">
        <v>128</v>
      </c>
      <c r="E89" s="27">
        <v>45554</v>
      </c>
      <c r="F89" s="26">
        <v>7</v>
      </c>
      <c r="G89" s="43">
        <v>36596</v>
      </c>
      <c r="H89" s="93">
        <v>0.23</v>
      </c>
    </row>
    <row r="90" spans="1:8" x14ac:dyDescent="0.3">
      <c r="A90" s="92">
        <v>89</v>
      </c>
      <c r="B90" s="26" t="s">
        <v>44</v>
      </c>
      <c r="C90" s="26" t="s">
        <v>45</v>
      </c>
      <c r="D90" s="26" t="s">
        <v>186</v>
      </c>
      <c r="E90" s="27">
        <v>45553</v>
      </c>
      <c r="F90" s="26">
        <v>90</v>
      </c>
      <c r="G90" s="43">
        <v>4387</v>
      </c>
      <c r="H90" s="93">
        <v>0.23</v>
      </c>
    </row>
    <row r="91" spans="1:8" x14ac:dyDescent="0.3">
      <c r="A91" s="92">
        <v>90</v>
      </c>
      <c r="B91" s="26" t="s">
        <v>74</v>
      </c>
      <c r="C91" s="26" t="s">
        <v>75</v>
      </c>
      <c r="D91" s="26" t="s">
        <v>187</v>
      </c>
      <c r="E91" s="27">
        <v>45477</v>
      </c>
      <c r="F91" s="26">
        <v>7</v>
      </c>
      <c r="G91" s="43">
        <v>38160</v>
      </c>
      <c r="H91" s="93">
        <v>0.23</v>
      </c>
    </row>
    <row r="92" spans="1:8" x14ac:dyDescent="0.3">
      <c r="A92" s="92">
        <v>91</v>
      </c>
      <c r="B92" s="26" t="s">
        <v>46</v>
      </c>
      <c r="C92" s="26" t="s">
        <v>47</v>
      </c>
      <c r="D92" s="26" t="s">
        <v>188</v>
      </c>
      <c r="E92" s="27">
        <v>45551</v>
      </c>
      <c r="F92" s="26">
        <v>90</v>
      </c>
      <c r="G92" s="43">
        <v>45973</v>
      </c>
      <c r="H92" s="93">
        <v>0.23</v>
      </c>
    </row>
    <row r="93" spans="1:8" x14ac:dyDescent="0.3">
      <c r="A93" s="92">
        <v>92</v>
      </c>
      <c r="B93" s="26" t="s">
        <v>70</v>
      </c>
      <c r="C93" s="26" t="s">
        <v>71</v>
      </c>
      <c r="D93" s="26" t="s">
        <v>189</v>
      </c>
      <c r="E93" s="27">
        <v>45558</v>
      </c>
      <c r="F93" s="26">
        <v>30</v>
      </c>
      <c r="G93" s="43">
        <v>2990</v>
      </c>
      <c r="H93" s="93">
        <v>0.23</v>
      </c>
    </row>
    <row r="94" spans="1:8" x14ac:dyDescent="0.3">
      <c r="A94" s="92">
        <v>93</v>
      </c>
      <c r="B94" s="26" t="s">
        <v>72</v>
      </c>
      <c r="C94" s="26" t="s">
        <v>73</v>
      </c>
      <c r="D94" s="26" t="s">
        <v>119</v>
      </c>
      <c r="E94" s="27">
        <v>45512</v>
      </c>
      <c r="F94" s="26">
        <v>90</v>
      </c>
      <c r="G94" s="43">
        <v>43338</v>
      </c>
      <c r="H94" s="93">
        <v>0.23</v>
      </c>
    </row>
    <row r="95" spans="1:8" x14ac:dyDescent="0.3">
      <c r="A95" s="92">
        <v>94</v>
      </c>
      <c r="B95" s="26" t="s">
        <v>52</v>
      </c>
      <c r="C95" s="26" t="s">
        <v>53</v>
      </c>
      <c r="D95" s="26" t="s">
        <v>190</v>
      </c>
      <c r="E95" s="27">
        <v>45475</v>
      </c>
      <c r="F95" s="26">
        <v>14</v>
      </c>
      <c r="G95" s="43">
        <v>22401</v>
      </c>
      <c r="H95" s="93">
        <v>0.23</v>
      </c>
    </row>
    <row r="96" spans="1:8" x14ac:dyDescent="0.3">
      <c r="A96" s="92">
        <v>95</v>
      </c>
      <c r="B96" s="26" t="s">
        <v>42</v>
      </c>
      <c r="C96" s="26" t="s">
        <v>43</v>
      </c>
      <c r="D96" s="26" t="s">
        <v>191</v>
      </c>
      <c r="E96" s="27">
        <v>45562</v>
      </c>
      <c r="F96" s="26">
        <v>7</v>
      </c>
      <c r="G96" s="43">
        <v>40654</v>
      </c>
      <c r="H96" s="93">
        <v>0.23</v>
      </c>
    </row>
    <row r="97" spans="1:8" x14ac:dyDescent="0.3">
      <c r="A97" s="92">
        <v>96</v>
      </c>
      <c r="B97" s="26" t="s">
        <v>66</v>
      </c>
      <c r="C97" s="26" t="s">
        <v>67</v>
      </c>
      <c r="D97" s="26" t="s">
        <v>192</v>
      </c>
      <c r="E97" s="27">
        <v>45491</v>
      </c>
      <c r="F97" s="26">
        <v>14</v>
      </c>
      <c r="G97" s="43">
        <v>2197</v>
      </c>
      <c r="H97" s="93">
        <v>0.23</v>
      </c>
    </row>
    <row r="98" spans="1:8" x14ac:dyDescent="0.3">
      <c r="A98" s="92">
        <v>97</v>
      </c>
      <c r="B98" s="26" t="s">
        <v>70</v>
      </c>
      <c r="C98" s="26" t="s">
        <v>71</v>
      </c>
      <c r="D98" s="26" t="s">
        <v>193</v>
      </c>
      <c r="E98" s="27">
        <v>45514</v>
      </c>
      <c r="F98" s="26">
        <v>90</v>
      </c>
      <c r="G98" s="43">
        <v>39118</v>
      </c>
      <c r="H98" s="93">
        <v>0.23</v>
      </c>
    </row>
    <row r="99" spans="1:8" x14ac:dyDescent="0.3">
      <c r="A99" s="92">
        <v>98</v>
      </c>
      <c r="B99" s="26" t="s">
        <v>70</v>
      </c>
      <c r="C99" s="26" t="s">
        <v>71</v>
      </c>
      <c r="D99" s="26" t="s">
        <v>194</v>
      </c>
      <c r="E99" s="27">
        <v>45514</v>
      </c>
      <c r="F99" s="26">
        <v>7</v>
      </c>
      <c r="G99" s="43">
        <v>24573</v>
      </c>
      <c r="H99" s="93">
        <v>0.23</v>
      </c>
    </row>
    <row r="100" spans="1:8" x14ac:dyDescent="0.3">
      <c r="A100" s="92">
        <v>99</v>
      </c>
      <c r="B100" s="26" t="s">
        <v>40</v>
      </c>
      <c r="C100" s="26" t="s">
        <v>41</v>
      </c>
      <c r="D100" s="26" t="s">
        <v>195</v>
      </c>
      <c r="E100" s="27">
        <v>45564</v>
      </c>
      <c r="F100" s="26">
        <v>14</v>
      </c>
      <c r="G100" s="43">
        <v>26579</v>
      </c>
      <c r="H100" s="93">
        <v>0.23</v>
      </c>
    </row>
    <row r="101" spans="1:8" x14ac:dyDescent="0.3">
      <c r="A101" s="92">
        <v>100</v>
      </c>
      <c r="B101" s="26" t="s">
        <v>68</v>
      </c>
      <c r="C101" s="26" t="s">
        <v>69</v>
      </c>
      <c r="D101" s="26" t="s">
        <v>148</v>
      </c>
      <c r="E101" s="27">
        <v>45506</v>
      </c>
      <c r="F101" s="26">
        <v>7</v>
      </c>
      <c r="G101" s="43">
        <v>43151</v>
      </c>
      <c r="H101" s="93">
        <v>0.23</v>
      </c>
    </row>
    <row r="102" spans="1:8" x14ac:dyDescent="0.3">
      <c r="A102" s="92">
        <v>101</v>
      </c>
      <c r="B102" s="26" t="s">
        <v>64</v>
      </c>
      <c r="C102" s="26" t="s">
        <v>65</v>
      </c>
      <c r="D102" s="26" t="s">
        <v>196</v>
      </c>
      <c r="E102" s="27">
        <v>45493</v>
      </c>
      <c r="F102" s="26">
        <v>7</v>
      </c>
      <c r="G102" s="43">
        <v>19066</v>
      </c>
      <c r="H102" s="93">
        <v>0.23</v>
      </c>
    </row>
    <row r="103" spans="1:8" x14ac:dyDescent="0.3">
      <c r="A103" s="92">
        <v>102</v>
      </c>
      <c r="B103" s="26" t="s">
        <v>60</v>
      </c>
      <c r="C103" s="26" t="s">
        <v>61</v>
      </c>
      <c r="D103" s="26" t="s">
        <v>197</v>
      </c>
      <c r="E103" s="27">
        <v>45476</v>
      </c>
      <c r="F103" s="26">
        <v>14</v>
      </c>
      <c r="G103" s="43">
        <v>42259</v>
      </c>
      <c r="H103" s="93">
        <v>0.23</v>
      </c>
    </row>
    <row r="104" spans="1:8" x14ac:dyDescent="0.3">
      <c r="A104" s="92">
        <v>103</v>
      </c>
      <c r="B104" s="26" t="s">
        <v>46</v>
      </c>
      <c r="C104" s="26" t="s">
        <v>47</v>
      </c>
      <c r="D104" s="26" t="s">
        <v>198</v>
      </c>
      <c r="E104" s="27">
        <v>45541</v>
      </c>
      <c r="F104" s="26">
        <v>14</v>
      </c>
      <c r="G104" s="43">
        <v>9019</v>
      </c>
      <c r="H104" s="93">
        <v>0.23</v>
      </c>
    </row>
    <row r="105" spans="1:8" x14ac:dyDescent="0.3">
      <c r="A105" s="92">
        <v>104</v>
      </c>
      <c r="B105" s="26" t="s">
        <v>70</v>
      </c>
      <c r="C105" s="26" t="s">
        <v>71</v>
      </c>
      <c r="D105" s="26" t="s">
        <v>199</v>
      </c>
      <c r="E105" s="27">
        <v>45563</v>
      </c>
      <c r="F105" s="26">
        <v>7</v>
      </c>
      <c r="G105" s="43">
        <v>41420</v>
      </c>
      <c r="H105" s="93">
        <v>0.23</v>
      </c>
    </row>
    <row r="106" spans="1:8" x14ac:dyDescent="0.3">
      <c r="A106" s="92">
        <v>105</v>
      </c>
      <c r="B106" s="26" t="s">
        <v>52</v>
      </c>
      <c r="C106" s="26" t="s">
        <v>53</v>
      </c>
      <c r="D106" s="26" t="s">
        <v>200</v>
      </c>
      <c r="E106" s="27">
        <v>45508</v>
      </c>
      <c r="F106" s="26">
        <v>90</v>
      </c>
      <c r="G106" s="43">
        <v>46217</v>
      </c>
      <c r="H106" s="93">
        <v>0.23</v>
      </c>
    </row>
    <row r="107" spans="1:8" x14ac:dyDescent="0.3">
      <c r="A107" s="92">
        <v>106</v>
      </c>
      <c r="B107" s="26" t="s">
        <v>64</v>
      </c>
      <c r="C107" s="26" t="s">
        <v>65</v>
      </c>
      <c r="D107" s="26" t="s">
        <v>201</v>
      </c>
      <c r="E107" s="27">
        <v>45558</v>
      </c>
      <c r="F107" s="26">
        <v>14</v>
      </c>
      <c r="G107" s="43">
        <v>24937</v>
      </c>
      <c r="H107" s="93">
        <v>0.23</v>
      </c>
    </row>
    <row r="108" spans="1:8" x14ac:dyDescent="0.3">
      <c r="A108" s="92">
        <v>107</v>
      </c>
      <c r="B108" s="26" t="s">
        <v>40</v>
      </c>
      <c r="C108" s="26" t="s">
        <v>41</v>
      </c>
      <c r="D108" s="26" t="s">
        <v>202</v>
      </c>
      <c r="E108" s="27">
        <v>45498</v>
      </c>
      <c r="F108" s="26">
        <v>30</v>
      </c>
      <c r="G108" s="43">
        <v>10496</v>
      </c>
      <c r="H108" s="93">
        <v>0.23</v>
      </c>
    </row>
    <row r="109" spans="1:8" x14ac:dyDescent="0.3">
      <c r="A109" s="92">
        <v>108</v>
      </c>
      <c r="B109" s="26" t="s">
        <v>46</v>
      </c>
      <c r="C109" s="26" t="s">
        <v>47</v>
      </c>
      <c r="D109" s="26" t="s">
        <v>203</v>
      </c>
      <c r="E109" s="27">
        <v>45505</v>
      </c>
      <c r="F109" s="26">
        <v>7</v>
      </c>
      <c r="G109" s="43">
        <v>49580</v>
      </c>
      <c r="H109" s="93">
        <v>0.23</v>
      </c>
    </row>
    <row r="110" spans="1:8" x14ac:dyDescent="0.3">
      <c r="A110" s="86">
        <v>109</v>
      </c>
      <c r="B110" s="76" t="s">
        <v>60</v>
      </c>
      <c r="C110" s="76" t="s">
        <v>61</v>
      </c>
      <c r="D110" s="76" t="s">
        <v>204</v>
      </c>
      <c r="E110" s="97">
        <v>45543</v>
      </c>
      <c r="F110" s="76">
        <v>30</v>
      </c>
      <c r="G110" s="98">
        <v>34469</v>
      </c>
      <c r="H110" s="83">
        <v>0.23</v>
      </c>
    </row>
    <row r="111" spans="1:8" x14ac:dyDescent="0.3">
      <c r="A111" s="86">
        <v>110</v>
      </c>
      <c r="B111" s="76" t="s">
        <v>303</v>
      </c>
      <c r="C111" s="76" t="s">
        <v>61</v>
      </c>
      <c r="D111" s="76" t="s">
        <v>204</v>
      </c>
      <c r="E111" s="97">
        <v>45543</v>
      </c>
      <c r="F111" s="76">
        <v>30</v>
      </c>
      <c r="G111" s="98">
        <v>34469</v>
      </c>
      <c r="H111" s="83">
        <v>0.23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3627-7D90-40DD-BD9F-AD4B75199BA1}">
  <sheetPr codeName="Arkusz4">
    <tabColor rgb="FF263C8E"/>
  </sheetPr>
  <dimension ref="A1:J22"/>
  <sheetViews>
    <sheetView zoomScale="110" zoomScaleNormal="110" workbookViewId="0">
      <selection activeCell="E6" sqref="E6"/>
    </sheetView>
  </sheetViews>
  <sheetFormatPr defaultColWidth="12.44140625" defaultRowHeight="15.6" x14ac:dyDescent="0.3"/>
  <cols>
    <col min="1" max="1" width="3.44140625" style="3" bestFit="1" customWidth="1"/>
    <col min="2" max="2" width="11.33203125" style="3" bestFit="1" customWidth="1"/>
    <col min="3" max="3" width="19.88671875" style="3" bestFit="1" customWidth="1"/>
    <col min="4" max="4" width="13.5546875" style="3" bestFit="1" customWidth="1"/>
    <col min="5" max="5" width="18.44140625" style="3" bestFit="1" customWidth="1"/>
    <col min="6" max="6" width="15.109375" style="3" bestFit="1" customWidth="1"/>
    <col min="7" max="7" width="12.109375" style="3" bestFit="1" customWidth="1"/>
    <col min="8" max="8" width="7.77734375" style="3" bestFit="1" customWidth="1"/>
    <col min="10" max="10" width="41" style="3" customWidth="1"/>
    <col min="11" max="16384" width="12.44140625" style="3"/>
  </cols>
  <sheetData>
    <row r="1" spans="1:10" x14ac:dyDescent="0.3">
      <c r="A1" s="30" t="s">
        <v>28</v>
      </c>
      <c r="B1" s="30" t="s">
        <v>29</v>
      </c>
      <c r="C1" s="30" t="s">
        <v>30</v>
      </c>
      <c r="D1" s="30" t="s">
        <v>31</v>
      </c>
      <c r="E1" s="30" t="s">
        <v>32</v>
      </c>
      <c r="F1" s="30" t="s">
        <v>33</v>
      </c>
      <c r="G1" s="31" t="s">
        <v>34</v>
      </c>
      <c r="H1" s="31" t="s">
        <v>35</v>
      </c>
    </row>
    <row r="2" spans="1:10" x14ac:dyDescent="0.3">
      <c r="A2" s="26">
        <v>1</v>
      </c>
      <c r="B2" s="26" t="s">
        <v>36</v>
      </c>
      <c r="C2" s="26" t="s">
        <v>37</v>
      </c>
      <c r="D2" s="26" t="s">
        <v>76</v>
      </c>
      <c r="E2" s="27">
        <v>45537</v>
      </c>
      <c r="F2" s="26">
        <v>7</v>
      </c>
      <c r="G2" s="28">
        <v>4038</v>
      </c>
      <c r="H2" s="29">
        <v>0.23</v>
      </c>
      <c r="J2" s="10" t="s">
        <v>209</v>
      </c>
    </row>
    <row r="3" spans="1:10" x14ac:dyDescent="0.3">
      <c r="A3" s="26">
        <v>2</v>
      </c>
      <c r="B3" s="26" t="s">
        <v>38</v>
      </c>
      <c r="C3" s="26" t="s">
        <v>39</v>
      </c>
      <c r="D3" s="26" t="s">
        <v>89</v>
      </c>
      <c r="E3" s="27">
        <v>45539</v>
      </c>
      <c r="F3" s="26">
        <v>90</v>
      </c>
      <c r="G3" s="28">
        <v>18951</v>
      </c>
      <c r="H3" s="29">
        <v>0.23</v>
      </c>
      <c r="J3" s="9" t="s">
        <v>208</v>
      </c>
    </row>
    <row r="4" spans="1:10" x14ac:dyDescent="0.3">
      <c r="A4" s="26">
        <v>3</v>
      </c>
      <c r="B4" s="26" t="s">
        <v>40</v>
      </c>
      <c r="C4" s="26" t="s">
        <v>41</v>
      </c>
      <c r="D4" s="26" t="s">
        <v>77</v>
      </c>
      <c r="E4" s="27">
        <v>45539</v>
      </c>
      <c r="F4" s="26">
        <v>7</v>
      </c>
      <c r="G4" s="28">
        <v>2441</v>
      </c>
      <c r="H4" s="29">
        <v>0.23</v>
      </c>
      <c r="J4"/>
    </row>
    <row r="5" spans="1:10" x14ac:dyDescent="0.3">
      <c r="A5" s="26">
        <v>4</v>
      </c>
      <c r="B5" s="26" t="s">
        <v>42</v>
      </c>
      <c r="C5" s="26" t="s">
        <v>43</v>
      </c>
      <c r="D5" s="26" t="s">
        <v>78</v>
      </c>
      <c r="E5" s="27">
        <v>45538</v>
      </c>
      <c r="F5" s="26">
        <v>14</v>
      </c>
      <c r="G5" s="28">
        <v>12148</v>
      </c>
      <c r="H5" s="29">
        <v>0.23</v>
      </c>
      <c r="J5"/>
    </row>
    <row r="6" spans="1:10" x14ac:dyDescent="0.3">
      <c r="A6" s="26">
        <v>5</v>
      </c>
      <c r="B6" s="26" t="s">
        <v>44</v>
      </c>
      <c r="C6" s="26" t="s">
        <v>45</v>
      </c>
      <c r="D6" s="26" t="s">
        <v>79</v>
      </c>
      <c r="E6" s="27">
        <v>45537</v>
      </c>
      <c r="F6" s="26">
        <v>14</v>
      </c>
      <c r="G6" s="28">
        <v>14271</v>
      </c>
      <c r="H6" s="29">
        <v>0.23</v>
      </c>
      <c r="J6" s="3" t="b">
        <f>COUNTIF($D$2:$D$25,D2)=1</f>
        <v>1</v>
      </c>
    </row>
    <row r="7" spans="1:10" x14ac:dyDescent="0.3">
      <c r="A7" s="26">
        <v>6</v>
      </c>
      <c r="B7" s="26" t="s">
        <v>46</v>
      </c>
      <c r="C7" s="26" t="s">
        <v>47</v>
      </c>
      <c r="D7" s="26" t="s">
        <v>88</v>
      </c>
      <c r="E7" s="27">
        <v>45539</v>
      </c>
      <c r="F7" s="26">
        <v>90</v>
      </c>
      <c r="G7" s="28">
        <v>6172</v>
      </c>
      <c r="H7" s="29">
        <v>0.23</v>
      </c>
    </row>
    <row r="8" spans="1:10" x14ac:dyDescent="0.3">
      <c r="A8" s="26">
        <v>7</v>
      </c>
      <c r="B8" s="26" t="s">
        <v>48</v>
      </c>
      <c r="C8" s="26" t="s">
        <v>49</v>
      </c>
      <c r="D8" s="26" t="s">
        <v>80</v>
      </c>
      <c r="E8" s="27">
        <v>45538</v>
      </c>
      <c r="F8" s="26">
        <v>30</v>
      </c>
      <c r="G8" s="28">
        <v>22085</v>
      </c>
      <c r="H8" s="29">
        <v>0.23</v>
      </c>
    </row>
    <row r="9" spans="1:10" x14ac:dyDescent="0.3">
      <c r="A9" s="26">
        <v>8</v>
      </c>
      <c r="B9" s="26" t="s">
        <v>50</v>
      </c>
      <c r="C9" s="26" t="s">
        <v>51</v>
      </c>
      <c r="D9" s="26" t="s">
        <v>81</v>
      </c>
      <c r="E9" s="27">
        <v>45538</v>
      </c>
      <c r="F9" s="26">
        <v>30</v>
      </c>
      <c r="G9" s="28">
        <v>5149</v>
      </c>
      <c r="H9" s="29">
        <v>0.23</v>
      </c>
      <c r="J9" s="11"/>
    </row>
    <row r="10" spans="1:10" x14ac:dyDescent="0.3">
      <c r="A10" s="26">
        <v>9</v>
      </c>
      <c r="B10" s="26" t="s">
        <v>52</v>
      </c>
      <c r="C10" s="26" t="s">
        <v>53</v>
      </c>
      <c r="D10" s="26" t="s">
        <v>90</v>
      </c>
      <c r="E10" s="27">
        <v>45538</v>
      </c>
      <c r="F10" s="26">
        <v>30</v>
      </c>
      <c r="G10" s="28">
        <v>6625</v>
      </c>
      <c r="H10" s="29">
        <v>0.23</v>
      </c>
    </row>
    <row r="11" spans="1:10" x14ac:dyDescent="0.3">
      <c r="A11" s="26">
        <v>10</v>
      </c>
      <c r="B11" s="26" t="s">
        <v>54</v>
      </c>
      <c r="C11" s="26" t="s">
        <v>55</v>
      </c>
      <c r="D11" s="26" t="s">
        <v>82</v>
      </c>
      <c r="E11" s="27">
        <v>45540</v>
      </c>
      <c r="F11" s="26">
        <v>90</v>
      </c>
      <c r="G11" s="28">
        <v>31859</v>
      </c>
      <c r="H11" s="29">
        <v>0.23</v>
      </c>
    </row>
    <row r="12" spans="1:10" x14ac:dyDescent="0.3">
      <c r="A12" s="26">
        <v>11</v>
      </c>
      <c r="B12" s="26" t="s">
        <v>56</v>
      </c>
      <c r="C12" s="26" t="s">
        <v>57</v>
      </c>
      <c r="D12" s="26" t="s">
        <v>83</v>
      </c>
      <c r="E12" s="27">
        <v>45538</v>
      </c>
      <c r="F12" s="26">
        <v>7</v>
      </c>
      <c r="G12" s="28">
        <v>42630</v>
      </c>
      <c r="H12" s="29">
        <v>0.23</v>
      </c>
    </row>
    <row r="13" spans="1:10" x14ac:dyDescent="0.3">
      <c r="A13" s="26">
        <v>12</v>
      </c>
      <c r="B13" s="26" t="s">
        <v>58</v>
      </c>
      <c r="C13" s="26" t="s">
        <v>59</v>
      </c>
      <c r="D13" s="26" t="s">
        <v>84</v>
      </c>
      <c r="E13" s="27">
        <v>45539</v>
      </c>
      <c r="F13" s="26">
        <v>7</v>
      </c>
      <c r="G13" s="28">
        <v>49007</v>
      </c>
      <c r="H13" s="29">
        <v>0.23</v>
      </c>
    </row>
    <row r="14" spans="1:10" x14ac:dyDescent="0.3">
      <c r="A14" s="26">
        <v>13</v>
      </c>
      <c r="B14" s="26" t="s">
        <v>60</v>
      </c>
      <c r="C14" s="26" t="s">
        <v>61</v>
      </c>
      <c r="D14" s="26" t="s">
        <v>91</v>
      </c>
      <c r="E14" s="27">
        <v>45537</v>
      </c>
      <c r="F14" s="26">
        <v>90</v>
      </c>
      <c r="G14" s="28">
        <v>16241</v>
      </c>
      <c r="H14" s="29">
        <v>0.23</v>
      </c>
    </row>
    <row r="15" spans="1:10" x14ac:dyDescent="0.3">
      <c r="A15" s="26">
        <v>14</v>
      </c>
      <c r="B15" s="26" t="s">
        <v>62</v>
      </c>
      <c r="C15" s="26" t="s">
        <v>63</v>
      </c>
      <c r="D15" s="26" t="s">
        <v>85</v>
      </c>
      <c r="E15" s="27">
        <v>45540</v>
      </c>
      <c r="F15" s="26">
        <v>14</v>
      </c>
      <c r="G15" s="28">
        <v>44760</v>
      </c>
      <c r="H15" s="29">
        <v>0.23</v>
      </c>
    </row>
    <row r="16" spans="1:10" x14ac:dyDescent="0.3">
      <c r="A16" s="26">
        <v>15</v>
      </c>
      <c r="B16" s="26" t="s">
        <v>64</v>
      </c>
      <c r="C16" s="26" t="s">
        <v>65</v>
      </c>
      <c r="D16" s="26" t="s">
        <v>86</v>
      </c>
      <c r="E16" s="27">
        <v>45537</v>
      </c>
      <c r="F16" s="26">
        <v>7</v>
      </c>
      <c r="G16" s="28">
        <v>19243</v>
      </c>
      <c r="H16" s="29">
        <v>0.23</v>
      </c>
    </row>
    <row r="17" spans="1:8" x14ac:dyDescent="0.3">
      <c r="A17" s="26">
        <v>16</v>
      </c>
      <c r="B17" s="26" t="s">
        <v>66</v>
      </c>
      <c r="C17" s="26" t="s">
        <v>67</v>
      </c>
      <c r="D17" s="26" t="s">
        <v>92</v>
      </c>
      <c r="E17" s="27">
        <v>45537</v>
      </c>
      <c r="F17" s="26">
        <v>90</v>
      </c>
      <c r="G17" s="28">
        <v>49263</v>
      </c>
      <c r="H17" s="29">
        <v>0.23</v>
      </c>
    </row>
    <row r="18" spans="1:8" x14ac:dyDescent="0.3">
      <c r="A18" s="26">
        <v>17</v>
      </c>
      <c r="B18" s="26" t="s">
        <v>68</v>
      </c>
      <c r="C18" s="26" t="s">
        <v>69</v>
      </c>
      <c r="D18" s="26" t="s">
        <v>93</v>
      </c>
      <c r="E18" s="27">
        <v>45539</v>
      </c>
      <c r="F18" s="26">
        <v>90</v>
      </c>
      <c r="G18" s="28">
        <v>48838</v>
      </c>
      <c r="H18" s="29">
        <v>0.23</v>
      </c>
    </row>
    <row r="19" spans="1:8" x14ac:dyDescent="0.3">
      <c r="A19" s="26">
        <v>18</v>
      </c>
      <c r="B19" s="26" t="s">
        <v>70</v>
      </c>
      <c r="C19" s="26" t="s">
        <v>71</v>
      </c>
      <c r="D19" s="26" t="s">
        <v>87</v>
      </c>
      <c r="E19" s="27">
        <v>45538</v>
      </c>
      <c r="F19" s="26">
        <v>7</v>
      </c>
      <c r="G19" s="28">
        <v>13550</v>
      </c>
      <c r="H19" s="29">
        <v>0.23</v>
      </c>
    </row>
    <row r="20" spans="1:8" x14ac:dyDescent="0.3">
      <c r="A20" s="26">
        <v>19</v>
      </c>
      <c r="B20" s="26" t="s">
        <v>72</v>
      </c>
      <c r="C20" s="26" t="s">
        <v>73</v>
      </c>
      <c r="D20" s="26" t="s">
        <v>94</v>
      </c>
      <c r="E20" s="27">
        <v>45540</v>
      </c>
      <c r="F20" s="26">
        <v>90</v>
      </c>
      <c r="G20" s="28">
        <v>43338</v>
      </c>
      <c r="H20" s="29">
        <v>0.23</v>
      </c>
    </row>
    <row r="21" spans="1:8" x14ac:dyDescent="0.3">
      <c r="A21" s="26">
        <v>20</v>
      </c>
      <c r="B21" s="26" t="s">
        <v>74</v>
      </c>
      <c r="C21" s="26" t="s">
        <v>75</v>
      </c>
      <c r="D21" s="26" t="s">
        <v>88</v>
      </c>
      <c r="E21" s="27">
        <v>45538</v>
      </c>
      <c r="F21" s="26">
        <v>7</v>
      </c>
      <c r="G21" s="28">
        <v>15143</v>
      </c>
      <c r="H21" s="29">
        <v>0.23</v>
      </c>
    </row>
    <row r="22" spans="1:8" x14ac:dyDescent="0.3">
      <c r="D22" s="26" t="s">
        <v>88</v>
      </c>
    </row>
  </sheetData>
  <dataValidations count="1">
    <dataValidation type="custom" errorStyle="warning" allowBlank="1" showInputMessage="1" showErrorMessage="1" errorTitle="UWAGA DUPLIKATY" error="Nr faktury, który próbujesz wprowadzić powatrza się!" promptTitle="WAŻNE" prompt="Pamiętaj o pilnowaniu nr faktur!" sqref="D2:D25" xr:uid="{69DAFFD3-2324-4337-AA09-E10B7BEE74FE}">
      <formula1>COUNTIF($D$2:$D$25,D2)=1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CCB0-14EE-4DEC-B26B-9166B6139331}">
  <sheetPr codeName="Arkusz5">
    <tabColor rgb="FFED1B5F"/>
  </sheetPr>
  <dimension ref="A1:J111"/>
  <sheetViews>
    <sheetView zoomScale="110" zoomScaleNormal="110" workbookViewId="0">
      <pane ySplit="8424" topLeftCell="A111"/>
      <selection activeCell="E94" sqref="E94"/>
      <selection pane="bottomLeft" activeCell="A111" sqref="A111:XFD111"/>
    </sheetView>
  </sheetViews>
  <sheetFormatPr defaultColWidth="20.6640625" defaultRowHeight="14.4" x14ac:dyDescent="0.3"/>
  <cols>
    <col min="1" max="1" width="5.88671875" customWidth="1"/>
    <col min="3" max="3" width="25.33203125" customWidth="1"/>
    <col min="4" max="4" width="14.6640625" customWidth="1"/>
    <col min="5" max="5" width="22" style="44" customWidth="1"/>
    <col min="6" max="6" width="16.77734375" customWidth="1"/>
    <col min="7" max="7" width="14" style="45" customWidth="1"/>
    <col min="8" max="8" width="9.6640625" customWidth="1"/>
    <col min="9" max="9" width="11.88671875" customWidth="1"/>
    <col min="10" max="10" width="29" bestFit="1" customWidth="1"/>
  </cols>
  <sheetData>
    <row r="1" spans="1:10" ht="15.6" x14ac:dyDescent="0.3">
      <c r="A1" s="84" t="s">
        <v>28</v>
      </c>
      <c r="B1" s="85" t="s">
        <v>29</v>
      </c>
      <c r="C1" s="85" t="s">
        <v>30</v>
      </c>
      <c r="D1" s="85" t="s">
        <v>31</v>
      </c>
      <c r="E1" s="85" t="s">
        <v>32</v>
      </c>
      <c r="F1" s="85" t="s">
        <v>33</v>
      </c>
      <c r="G1" s="85" t="s">
        <v>34</v>
      </c>
      <c r="H1" s="85" t="s">
        <v>35</v>
      </c>
      <c r="J1" s="47" t="s">
        <v>4</v>
      </c>
    </row>
    <row r="2" spans="1:10" ht="15.6" x14ac:dyDescent="0.3">
      <c r="A2" s="80">
        <v>1</v>
      </c>
      <c r="B2" s="63" t="s">
        <v>36</v>
      </c>
      <c r="C2" s="63" t="s">
        <v>37</v>
      </c>
      <c r="D2" s="63" t="s">
        <v>101</v>
      </c>
      <c r="E2" s="64">
        <v>45537</v>
      </c>
      <c r="F2" s="63">
        <v>7</v>
      </c>
      <c r="G2" s="65">
        <v>4038</v>
      </c>
      <c r="H2" s="82">
        <v>0.23</v>
      </c>
      <c r="J2" s="9" t="s">
        <v>211</v>
      </c>
    </row>
    <row r="3" spans="1:10" x14ac:dyDescent="0.3">
      <c r="A3" s="81">
        <v>2</v>
      </c>
      <c r="B3" s="66" t="s">
        <v>38</v>
      </c>
      <c r="C3" s="66" t="s">
        <v>39</v>
      </c>
      <c r="D3" s="66" t="s">
        <v>102</v>
      </c>
      <c r="E3" s="67">
        <v>45508</v>
      </c>
      <c r="F3" s="66">
        <v>90</v>
      </c>
      <c r="G3" s="68">
        <v>18951</v>
      </c>
      <c r="H3" s="83">
        <v>0.23</v>
      </c>
    </row>
    <row r="4" spans="1:10" x14ac:dyDescent="0.3">
      <c r="A4" s="80">
        <v>3</v>
      </c>
      <c r="B4" s="63" t="s">
        <v>40</v>
      </c>
      <c r="C4" s="63" t="s">
        <v>41</v>
      </c>
      <c r="D4" s="63" t="s">
        <v>103</v>
      </c>
      <c r="E4" s="64">
        <v>45539</v>
      </c>
      <c r="F4" s="63">
        <v>7</v>
      </c>
      <c r="G4" s="65">
        <v>2441</v>
      </c>
      <c r="H4" s="82">
        <v>0.23</v>
      </c>
    </row>
    <row r="5" spans="1:10" x14ac:dyDescent="0.3">
      <c r="A5" s="81">
        <v>4</v>
      </c>
      <c r="B5" s="66" t="s">
        <v>42</v>
      </c>
      <c r="C5" s="66" t="s">
        <v>43</v>
      </c>
      <c r="D5" s="66" t="s">
        <v>104</v>
      </c>
      <c r="E5" s="67">
        <v>45538</v>
      </c>
      <c r="F5" s="66">
        <v>14</v>
      </c>
      <c r="G5" s="68">
        <v>12148</v>
      </c>
      <c r="H5" s="83">
        <v>0.23</v>
      </c>
    </row>
    <row r="6" spans="1:10" x14ac:dyDescent="0.3">
      <c r="A6" s="80">
        <v>5</v>
      </c>
      <c r="B6" s="63" t="s">
        <v>44</v>
      </c>
      <c r="C6" s="63" t="s">
        <v>45</v>
      </c>
      <c r="D6" s="63" t="s">
        <v>105</v>
      </c>
      <c r="E6" s="64">
        <v>45537</v>
      </c>
      <c r="F6" s="63">
        <v>14</v>
      </c>
      <c r="G6" s="65">
        <v>14271</v>
      </c>
      <c r="H6" s="82">
        <v>0.23</v>
      </c>
    </row>
    <row r="7" spans="1:10" x14ac:dyDescent="0.3">
      <c r="A7" s="81">
        <v>6</v>
      </c>
      <c r="B7" s="66" t="s">
        <v>46</v>
      </c>
      <c r="C7" s="66" t="s">
        <v>47</v>
      </c>
      <c r="D7" s="66" t="s">
        <v>106</v>
      </c>
      <c r="E7" s="67">
        <v>45477</v>
      </c>
      <c r="F7" s="66">
        <v>90</v>
      </c>
      <c r="G7" s="68">
        <v>6172</v>
      </c>
      <c r="H7" s="83">
        <v>0.23</v>
      </c>
    </row>
    <row r="8" spans="1:10" x14ac:dyDescent="0.3">
      <c r="A8" s="80">
        <v>7</v>
      </c>
      <c r="B8" s="63" t="s">
        <v>48</v>
      </c>
      <c r="C8" s="63" t="s">
        <v>49</v>
      </c>
      <c r="D8" s="63" t="s">
        <v>107</v>
      </c>
      <c r="E8" s="64">
        <v>45538</v>
      </c>
      <c r="F8" s="63">
        <v>30</v>
      </c>
      <c r="G8" s="65">
        <v>22085</v>
      </c>
      <c r="H8" s="82">
        <v>0.23</v>
      </c>
    </row>
    <row r="9" spans="1:10" x14ac:dyDescent="0.3">
      <c r="A9" s="81">
        <v>8</v>
      </c>
      <c r="B9" s="66" t="s">
        <v>50</v>
      </c>
      <c r="C9" s="66" t="s">
        <v>51</v>
      </c>
      <c r="D9" s="66" t="s">
        <v>108</v>
      </c>
      <c r="E9" s="67">
        <v>45538</v>
      </c>
      <c r="F9" s="66">
        <v>30</v>
      </c>
      <c r="G9" s="68">
        <v>5149</v>
      </c>
      <c r="H9" s="83">
        <v>0.23</v>
      </c>
    </row>
    <row r="10" spans="1:10" x14ac:dyDescent="0.3">
      <c r="A10" s="80">
        <v>9</v>
      </c>
      <c r="B10" s="63" t="s">
        <v>52</v>
      </c>
      <c r="C10" s="63" t="s">
        <v>53</v>
      </c>
      <c r="D10" s="63" t="s">
        <v>109</v>
      </c>
      <c r="E10" s="64">
        <v>45507</v>
      </c>
      <c r="F10" s="63">
        <v>30</v>
      </c>
      <c r="G10" s="65">
        <v>6625</v>
      </c>
      <c r="H10" s="82">
        <v>0.23</v>
      </c>
    </row>
    <row r="11" spans="1:10" x14ac:dyDescent="0.3">
      <c r="A11" s="81">
        <v>10</v>
      </c>
      <c r="B11" s="66" t="s">
        <v>54</v>
      </c>
      <c r="C11" s="66" t="s">
        <v>55</v>
      </c>
      <c r="D11" s="66" t="s">
        <v>110</v>
      </c>
      <c r="E11" s="67">
        <v>45540</v>
      </c>
      <c r="F11" s="66">
        <v>90</v>
      </c>
      <c r="G11" s="68">
        <v>31859</v>
      </c>
      <c r="H11" s="83">
        <v>0.23</v>
      </c>
    </row>
    <row r="12" spans="1:10" x14ac:dyDescent="0.3">
      <c r="A12" s="80">
        <v>11</v>
      </c>
      <c r="B12" s="63" t="s">
        <v>56</v>
      </c>
      <c r="C12" s="63" t="s">
        <v>57</v>
      </c>
      <c r="D12" s="63" t="s">
        <v>111</v>
      </c>
      <c r="E12" s="64">
        <v>45538</v>
      </c>
      <c r="F12" s="63">
        <v>7</v>
      </c>
      <c r="G12" s="65">
        <v>42630</v>
      </c>
      <c r="H12" s="82">
        <v>0.23</v>
      </c>
    </row>
    <row r="13" spans="1:10" x14ac:dyDescent="0.3">
      <c r="A13" s="81">
        <v>12</v>
      </c>
      <c r="B13" s="66" t="s">
        <v>58</v>
      </c>
      <c r="C13" s="66" t="s">
        <v>59</v>
      </c>
      <c r="D13" s="66" t="s">
        <v>112</v>
      </c>
      <c r="E13" s="67">
        <v>45539</v>
      </c>
      <c r="F13" s="66">
        <v>7</v>
      </c>
      <c r="G13" s="68">
        <v>49007</v>
      </c>
      <c r="H13" s="83">
        <v>0.23</v>
      </c>
    </row>
    <row r="14" spans="1:10" x14ac:dyDescent="0.3">
      <c r="A14" s="80">
        <v>13</v>
      </c>
      <c r="B14" s="63" t="s">
        <v>60</v>
      </c>
      <c r="C14" s="63" t="s">
        <v>61</v>
      </c>
      <c r="D14" s="63" t="s">
        <v>113</v>
      </c>
      <c r="E14" s="64">
        <v>45506</v>
      </c>
      <c r="F14" s="63">
        <v>90</v>
      </c>
      <c r="G14" s="65">
        <v>16241</v>
      </c>
      <c r="H14" s="82">
        <v>0.23</v>
      </c>
    </row>
    <row r="15" spans="1:10" x14ac:dyDescent="0.3">
      <c r="A15" s="81">
        <v>14</v>
      </c>
      <c r="B15" s="66" t="s">
        <v>62</v>
      </c>
      <c r="C15" s="66" t="s">
        <v>63</v>
      </c>
      <c r="D15" s="66" t="s">
        <v>114</v>
      </c>
      <c r="E15" s="67">
        <v>45540</v>
      </c>
      <c r="F15" s="66">
        <v>14</v>
      </c>
      <c r="G15" s="68">
        <v>44760</v>
      </c>
      <c r="H15" s="83">
        <v>0.23</v>
      </c>
    </row>
    <row r="16" spans="1:10" x14ac:dyDescent="0.3">
      <c r="A16" s="80">
        <v>15</v>
      </c>
      <c r="B16" s="63" t="s">
        <v>64</v>
      </c>
      <c r="C16" s="63" t="s">
        <v>65</v>
      </c>
      <c r="D16" s="63" t="s">
        <v>115</v>
      </c>
      <c r="E16" s="64">
        <v>45537</v>
      </c>
      <c r="F16" s="63">
        <v>7</v>
      </c>
      <c r="G16" s="65">
        <v>19243</v>
      </c>
      <c r="H16" s="82">
        <v>0.23</v>
      </c>
    </row>
    <row r="17" spans="1:8" x14ac:dyDescent="0.3">
      <c r="A17" s="81">
        <v>16</v>
      </c>
      <c r="B17" s="66" t="s">
        <v>66</v>
      </c>
      <c r="C17" s="66" t="s">
        <v>67</v>
      </c>
      <c r="D17" s="66" t="s">
        <v>116</v>
      </c>
      <c r="E17" s="67">
        <v>45488</v>
      </c>
      <c r="F17" s="66">
        <v>90</v>
      </c>
      <c r="G17" s="68">
        <v>49263</v>
      </c>
      <c r="H17" s="83">
        <v>0.23</v>
      </c>
    </row>
    <row r="18" spans="1:8" x14ac:dyDescent="0.3">
      <c r="A18" s="80">
        <v>17</v>
      </c>
      <c r="B18" s="63" t="s">
        <v>68</v>
      </c>
      <c r="C18" s="63" t="s">
        <v>69</v>
      </c>
      <c r="D18" s="63" t="s">
        <v>117</v>
      </c>
      <c r="E18" s="64">
        <v>45494</v>
      </c>
      <c r="F18" s="63">
        <v>90</v>
      </c>
      <c r="G18" s="65">
        <v>48838</v>
      </c>
      <c r="H18" s="82">
        <v>0.23</v>
      </c>
    </row>
    <row r="19" spans="1:8" x14ac:dyDescent="0.3">
      <c r="A19" s="81">
        <v>18</v>
      </c>
      <c r="B19" s="66" t="s">
        <v>70</v>
      </c>
      <c r="C19" s="66" t="s">
        <v>71</v>
      </c>
      <c r="D19" s="66" t="s">
        <v>118</v>
      </c>
      <c r="E19" s="67">
        <v>45538</v>
      </c>
      <c r="F19" s="66">
        <v>7</v>
      </c>
      <c r="G19" s="68">
        <v>13550</v>
      </c>
      <c r="H19" s="83">
        <v>0.23</v>
      </c>
    </row>
    <row r="20" spans="1:8" x14ac:dyDescent="0.3">
      <c r="A20" s="80">
        <v>19</v>
      </c>
      <c r="B20" s="63" t="s">
        <v>72</v>
      </c>
      <c r="C20" s="63" t="s">
        <v>73</v>
      </c>
      <c r="D20" s="63" t="s">
        <v>119</v>
      </c>
      <c r="E20" s="64">
        <v>45512</v>
      </c>
      <c r="F20" s="63">
        <v>90</v>
      </c>
      <c r="G20" s="65">
        <v>43338</v>
      </c>
      <c r="H20" s="82">
        <v>0.23</v>
      </c>
    </row>
    <row r="21" spans="1:8" x14ac:dyDescent="0.3">
      <c r="A21" s="81">
        <v>20</v>
      </c>
      <c r="B21" s="66" t="s">
        <v>74</v>
      </c>
      <c r="C21" s="66" t="s">
        <v>75</v>
      </c>
      <c r="D21" s="66" t="s">
        <v>120</v>
      </c>
      <c r="E21" s="67">
        <v>45538</v>
      </c>
      <c r="F21" s="66">
        <v>7</v>
      </c>
      <c r="G21" s="68">
        <v>15143</v>
      </c>
      <c r="H21" s="83">
        <v>0.23</v>
      </c>
    </row>
    <row r="22" spans="1:8" x14ac:dyDescent="0.3">
      <c r="A22" s="80">
        <v>21</v>
      </c>
      <c r="B22" s="63" t="s">
        <v>74</v>
      </c>
      <c r="C22" s="63" t="s">
        <v>75</v>
      </c>
      <c r="D22" s="63" t="s">
        <v>121</v>
      </c>
      <c r="E22" s="64">
        <v>45552</v>
      </c>
      <c r="F22" s="63">
        <v>30</v>
      </c>
      <c r="G22" s="65">
        <v>46955</v>
      </c>
      <c r="H22" s="82">
        <v>0.23</v>
      </c>
    </row>
    <row r="23" spans="1:8" x14ac:dyDescent="0.3">
      <c r="A23" s="81">
        <v>22</v>
      </c>
      <c r="B23" s="66" t="s">
        <v>46</v>
      </c>
      <c r="C23" s="66" t="s">
        <v>47</v>
      </c>
      <c r="D23" s="66" t="s">
        <v>122</v>
      </c>
      <c r="E23" s="67">
        <v>45492</v>
      </c>
      <c r="F23" s="66">
        <v>14</v>
      </c>
      <c r="G23" s="68">
        <v>20752</v>
      </c>
      <c r="H23" s="83">
        <v>0.23</v>
      </c>
    </row>
    <row r="24" spans="1:8" x14ac:dyDescent="0.3">
      <c r="A24" s="80">
        <v>23</v>
      </c>
      <c r="B24" s="63" t="s">
        <v>54</v>
      </c>
      <c r="C24" s="63" t="s">
        <v>55</v>
      </c>
      <c r="D24" s="63" t="s">
        <v>123</v>
      </c>
      <c r="E24" s="64">
        <v>45536</v>
      </c>
      <c r="F24" s="63">
        <v>30</v>
      </c>
      <c r="G24" s="65">
        <v>20706</v>
      </c>
      <c r="H24" s="82">
        <v>0.23</v>
      </c>
    </row>
    <row r="25" spans="1:8" x14ac:dyDescent="0.3">
      <c r="A25" s="81">
        <v>24</v>
      </c>
      <c r="B25" s="66" t="s">
        <v>46</v>
      </c>
      <c r="C25" s="66" t="s">
        <v>47</v>
      </c>
      <c r="D25" s="66" t="s">
        <v>124</v>
      </c>
      <c r="E25" s="67">
        <v>45503</v>
      </c>
      <c r="F25" s="66">
        <v>14</v>
      </c>
      <c r="G25" s="68">
        <v>27478</v>
      </c>
      <c r="H25" s="83">
        <v>0.23</v>
      </c>
    </row>
    <row r="26" spans="1:8" x14ac:dyDescent="0.3">
      <c r="A26" s="80">
        <v>25</v>
      </c>
      <c r="B26" s="63" t="s">
        <v>54</v>
      </c>
      <c r="C26" s="63" t="s">
        <v>55</v>
      </c>
      <c r="D26" s="63" t="s">
        <v>125</v>
      </c>
      <c r="E26" s="64">
        <v>45532</v>
      </c>
      <c r="F26" s="63">
        <v>7</v>
      </c>
      <c r="G26" s="65">
        <v>48785</v>
      </c>
      <c r="H26" s="82">
        <v>0.23</v>
      </c>
    </row>
    <row r="27" spans="1:8" x14ac:dyDescent="0.3">
      <c r="A27" s="81">
        <v>26</v>
      </c>
      <c r="B27" s="66" t="s">
        <v>60</v>
      </c>
      <c r="C27" s="66" t="s">
        <v>61</v>
      </c>
      <c r="D27" s="66" t="s">
        <v>126</v>
      </c>
      <c r="E27" s="67">
        <v>45540</v>
      </c>
      <c r="F27" s="66">
        <v>90</v>
      </c>
      <c r="G27" s="68">
        <v>17147</v>
      </c>
      <c r="H27" s="83">
        <v>0.23</v>
      </c>
    </row>
    <row r="28" spans="1:8" x14ac:dyDescent="0.3">
      <c r="A28" s="80">
        <v>27</v>
      </c>
      <c r="B28" s="63" t="s">
        <v>46</v>
      </c>
      <c r="C28" s="63" t="s">
        <v>47</v>
      </c>
      <c r="D28" s="63" t="s">
        <v>127</v>
      </c>
      <c r="E28" s="64">
        <v>45498</v>
      </c>
      <c r="F28" s="63">
        <v>14</v>
      </c>
      <c r="G28" s="65">
        <v>40539</v>
      </c>
      <c r="H28" s="82">
        <v>0.23</v>
      </c>
    </row>
    <row r="29" spans="1:8" x14ac:dyDescent="0.3">
      <c r="A29" s="81">
        <v>28</v>
      </c>
      <c r="B29" s="66" t="s">
        <v>44</v>
      </c>
      <c r="C29" s="66" t="s">
        <v>45</v>
      </c>
      <c r="D29" s="66" t="s">
        <v>128</v>
      </c>
      <c r="E29" s="67">
        <v>45554</v>
      </c>
      <c r="F29" s="66">
        <v>7</v>
      </c>
      <c r="G29" s="68">
        <v>36596</v>
      </c>
      <c r="H29" s="83">
        <v>0.23</v>
      </c>
    </row>
    <row r="30" spans="1:8" x14ac:dyDescent="0.3">
      <c r="A30" s="80">
        <v>29</v>
      </c>
      <c r="B30" s="63" t="s">
        <v>72</v>
      </c>
      <c r="C30" s="63" t="s">
        <v>73</v>
      </c>
      <c r="D30" s="63" t="s">
        <v>129</v>
      </c>
      <c r="E30" s="64">
        <v>45494</v>
      </c>
      <c r="F30" s="63">
        <v>7</v>
      </c>
      <c r="G30" s="65">
        <v>29644</v>
      </c>
      <c r="H30" s="82">
        <v>0.23</v>
      </c>
    </row>
    <row r="31" spans="1:8" x14ac:dyDescent="0.3">
      <c r="A31" s="81">
        <v>30</v>
      </c>
      <c r="B31" s="66" t="s">
        <v>54</v>
      </c>
      <c r="C31" s="66" t="s">
        <v>55</v>
      </c>
      <c r="D31" s="66" t="s">
        <v>130</v>
      </c>
      <c r="E31" s="67">
        <v>45490</v>
      </c>
      <c r="F31" s="66">
        <v>14</v>
      </c>
      <c r="G31" s="68">
        <v>42877</v>
      </c>
      <c r="H31" s="83">
        <v>0.23</v>
      </c>
    </row>
    <row r="32" spans="1:8" x14ac:dyDescent="0.3">
      <c r="A32" s="80">
        <v>31</v>
      </c>
      <c r="B32" s="63" t="s">
        <v>70</v>
      </c>
      <c r="C32" s="63" t="s">
        <v>71</v>
      </c>
      <c r="D32" s="63" t="s">
        <v>131</v>
      </c>
      <c r="E32" s="64">
        <v>45544</v>
      </c>
      <c r="F32" s="63">
        <v>90</v>
      </c>
      <c r="G32" s="65">
        <v>30834</v>
      </c>
      <c r="H32" s="82">
        <v>0.23</v>
      </c>
    </row>
    <row r="33" spans="1:8" x14ac:dyDescent="0.3">
      <c r="A33" s="81">
        <v>32</v>
      </c>
      <c r="B33" s="66" t="s">
        <v>48</v>
      </c>
      <c r="C33" s="66" t="s">
        <v>49</v>
      </c>
      <c r="D33" s="66" t="s">
        <v>132</v>
      </c>
      <c r="E33" s="67">
        <v>45512</v>
      </c>
      <c r="F33" s="66">
        <v>7</v>
      </c>
      <c r="G33" s="68">
        <v>43857</v>
      </c>
      <c r="H33" s="83">
        <v>0.23</v>
      </c>
    </row>
    <row r="34" spans="1:8" x14ac:dyDescent="0.3">
      <c r="A34" s="80">
        <v>33</v>
      </c>
      <c r="B34" s="63" t="s">
        <v>62</v>
      </c>
      <c r="C34" s="63" t="s">
        <v>63</v>
      </c>
      <c r="D34" s="63" t="s">
        <v>133</v>
      </c>
      <c r="E34" s="64">
        <v>45483</v>
      </c>
      <c r="F34" s="63">
        <v>14</v>
      </c>
      <c r="G34" s="65">
        <v>49782</v>
      </c>
      <c r="H34" s="82">
        <v>0.23</v>
      </c>
    </row>
    <row r="35" spans="1:8" x14ac:dyDescent="0.3">
      <c r="A35" s="81">
        <v>34</v>
      </c>
      <c r="B35" s="66" t="s">
        <v>68</v>
      </c>
      <c r="C35" s="66" t="s">
        <v>69</v>
      </c>
      <c r="D35" s="66" t="s">
        <v>134</v>
      </c>
      <c r="E35" s="67">
        <v>45478</v>
      </c>
      <c r="F35" s="66">
        <v>14</v>
      </c>
      <c r="G35" s="68">
        <v>17548</v>
      </c>
      <c r="H35" s="83">
        <v>0.23</v>
      </c>
    </row>
    <row r="36" spans="1:8" x14ac:dyDescent="0.3">
      <c r="A36" s="80">
        <v>35</v>
      </c>
      <c r="B36" s="63" t="s">
        <v>72</v>
      </c>
      <c r="C36" s="63" t="s">
        <v>73</v>
      </c>
      <c r="D36" s="63" t="s">
        <v>135</v>
      </c>
      <c r="E36" s="64">
        <v>45530</v>
      </c>
      <c r="F36" s="63">
        <v>90</v>
      </c>
      <c r="G36" s="65">
        <v>35240</v>
      </c>
      <c r="H36" s="82">
        <v>0.23</v>
      </c>
    </row>
    <row r="37" spans="1:8" x14ac:dyDescent="0.3">
      <c r="A37" s="81">
        <v>36</v>
      </c>
      <c r="B37" s="66" t="s">
        <v>72</v>
      </c>
      <c r="C37" s="66" t="s">
        <v>73</v>
      </c>
      <c r="D37" s="66" t="s">
        <v>136</v>
      </c>
      <c r="E37" s="67">
        <v>45511</v>
      </c>
      <c r="F37" s="66">
        <v>14</v>
      </c>
      <c r="G37" s="68">
        <v>1863</v>
      </c>
      <c r="H37" s="83">
        <v>0.23</v>
      </c>
    </row>
    <row r="38" spans="1:8" x14ac:dyDescent="0.3">
      <c r="A38" s="80">
        <v>37</v>
      </c>
      <c r="B38" s="63" t="s">
        <v>50</v>
      </c>
      <c r="C38" s="63" t="s">
        <v>51</v>
      </c>
      <c r="D38" s="63" t="s">
        <v>137</v>
      </c>
      <c r="E38" s="64">
        <v>45532</v>
      </c>
      <c r="F38" s="63">
        <v>90</v>
      </c>
      <c r="G38" s="65">
        <v>47523</v>
      </c>
      <c r="H38" s="82">
        <v>0.23</v>
      </c>
    </row>
    <row r="39" spans="1:8" x14ac:dyDescent="0.3">
      <c r="A39" s="81">
        <v>38</v>
      </c>
      <c r="B39" s="66" t="s">
        <v>68</v>
      </c>
      <c r="C39" s="66" t="s">
        <v>69</v>
      </c>
      <c r="D39" s="66" t="s">
        <v>138</v>
      </c>
      <c r="E39" s="67">
        <v>45545</v>
      </c>
      <c r="F39" s="66">
        <v>7</v>
      </c>
      <c r="G39" s="68">
        <v>31735</v>
      </c>
      <c r="H39" s="83">
        <v>0.23</v>
      </c>
    </row>
    <row r="40" spans="1:8" x14ac:dyDescent="0.3">
      <c r="A40" s="80">
        <v>39</v>
      </c>
      <c r="B40" s="63" t="s">
        <v>44</v>
      </c>
      <c r="C40" s="63" t="s">
        <v>45</v>
      </c>
      <c r="D40" s="63" t="s">
        <v>139</v>
      </c>
      <c r="E40" s="64">
        <v>45548</v>
      </c>
      <c r="F40" s="63">
        <v>90</v>
      </c>
      <c r="G40" s="65">
        <v>23086</v>
      </c>
      <c r="H40" s="82">
        <v>0.23</v>
      </c>
    </row>
    <row r="41" spans="1:8" x14ac:dyDescent="0.3">
      <c r="A41" s="81">
        <v>40</v>
      </c>
      <c r="B41" s="66" t="s">
        <v>48</v>
      </c>
      <c r="C41" s="66" t="s">
        <v>49</v>
      </c>
      <c r="D41" s="66" t="s">
        <v>140</v>
      </c>
      <c r="E41" s="67">
        <v>45560</v>
      </c>
      <c r="F41" s="66">
        <v>7</v>
      </c>
      <c r="G41" s="68">
        <v>2820</v>
      </c>
      <c r="H41" s="83">
        <v>0.23</v>
      </c>
    </row>
    <row r="42" spans="1:8" x14ac:dyDescent="0.3">
      <c r="A42" s="80">
        <v>41</v>
      </c>
      <c r="B42" s="63" t="s">
        <v>70</v>
      </c>
      <c r="C42" s="63" t="s">
        <v>71</v>
      </c>
      <c r="D42" s="63" t="s">
        <v>141</v>
      </c>
      <c r="E42" s="64">
        <v>45499</v>
      </c>
      <c r="F42" s="63">
        <v>14</v>
      </c>
      <c r="G42" s="65">
        <v>37923</v>
      </c>
      <c r="H42" s="82">
        <v>0.23</v>
      </c>
    </row>
    <row r="43" spans="1:8" x14ac:dyDescent="0.3">
      <c r="A43" s="81">
        <v>42</v>
      </c>
      <c r="B43" s="66" t="s">
        <v>58</v>
      </c>
      <c r="C43" s="66" t="s">
        <v>59</v>
      </c>
      <c r="D43" s="66" t="s">
        <v>142</v>
      </c>
      <c r="E43" s="67">
        <v>45513</v>
      </c>
      <c r="F43" s="66">
        <v>7</v>
      </c>
      <c r="G43" s="68">
        <v>40690</v>
      </c>
      <c r="H43" s="83">
        <v>0.23</v>
      </c>
    </row>
    <row r="44" spans="1:8" x14ac:dyDescent="0.3">
      <c r="A44" s="80">
        <v>43</v>
      </c>
      <c r="B44" s="63" t="s">
        <v>38</v>
      </c>
      <c r="C44" s="63" t="s">
        <v>39</v>
      </c>
      <c r="D44" s="63" t="s">
        <v>143</v>
      </c>
      <c r="E44" s="64">
        <v>45530</v>
      </c>
      <c r="F44" s="63">
        <v>14</v>
      </c>
      <c r="G44" s="65">
        <v>27515</v>
      </c>
      <c r="H44" s="82">
        <v>0.23</v>
      </c>
    </row>
    <row r="45" spans="1:8" x14ac:dyDescent="0.3">
      <c r="A45" s="81">
        <v>44</v>
      </c>
      <c r="B45" s="66" t="s">
        <v>56</v>
      </c>
      <c r="C45" s="66" t="s">
        <v>57</v>
      </c>
      <c r="D45" s="66" t="s">
        <v>144</v>
      </c>
      <c r="E45" s="67">
        <v>45548</v>
      </c>
      <c r="F45" s="66">
        <v>14</v>
      </c>
      <c r="G45" s="68">
        <v>8652</v>
      </c>
      <c r="H45" s="83">
        <v>0.23</v>
      </c>
    </row>
    <row r="46" spans="1:8" x14ac:dyDescent="0.3">
      <c r="A46" s="80">
        <v>45</v>
      </c>
      <c r="B46" s="63" t="s">
        <v>40</v>
      </c>
      <c r="C46" s="63" t="s">
        <v>41</v>
      </c>
      <c r="D46" s="63" t="s">
        <v>145</v>
      </c>
      <c r="E46" s="64">
        <v>45515</v>
      </c>
      <c r="F46" s="63">
        <v>90</v>
      </c>
      <c r="G46" s="65">
        <v>45086</v>
      </c>
      <c r="H46" s="82">
        <v>0.23</v>
      </c>
    </row>
    <row r="47" spans="1:8" x14ac:dyDescent="0.3">
      <c r="A47" s="81">
        <v>46</v>
      </c>
      <c r="B47" s="66" t="s">
        <v>72</v>
      </c>
      <c r="C47" s="66" t="s">
        <v>73</v>
      </c>
      <c r="D47" s="66" t="s">
        <v>146</v>
      </c>
      <c r="E47" s="67">
        <v>45537</v>
      </c>
      <c r="F47" s="66">
        <v>14</v>
      </c>
      <c r="G47" s="68">
        <v>33414</v>
      </c>
      <c r="H47" s="83">
        <v>0.23</v>
      </c>
    </row>
    <row r="48" spans="1:8" x14ac:dyDescent="0.3">
      <c r="A48" s="80">
        <v>47</v>
      </c>
      <c r="B48" s="63" t="s">
        <v>44</v>
      </c>
      <c r="C48" s="63" t="s">
        <v>45</v>
      </c>
      <c r="D48" s="63" t="s">
        <v>147</v>
      </c>
      <c r="E48" s="64">
        <v>45554</v>
      </c>
      <c r="F48" s="63">
        <v>30</v>
      </c>
      <c r="G48" s="65">
        <v>42533</v>
      </c>
      <c r="H48" s="82">
        <v>0.23</v>
      </c>
    </row>
    <row r="49" spans="1:8" x14ac:dyDescent="0.3">
      <c r="A49" s="81">
        <v>48</v>
      </c>
      <c r="B49" s="66" t="s">
        <v>68</v>
      </c>
      <c r="C49" s="66" t="s">
        <v>69</v>
      </c>
      <c r="D49" s="66" t="s">
        <v>148</v>
      </c>
      <c r="E49" s="67">
        <v>45506</v>
      </c>
      <c r="F49" s="66">
        <v>7</v>
      </c>
      <c r="G49" s="68">
        <v>43151</v>
      </c>
      <c r="H49" s="83">
        <v>0.23</v>
      </c>
    </row>
    <row r="50" spans="1:8" x14ac:dyDescent="0.3">
      <c r="A50" s="80">
        <v>49</v>
      </c>
      <c r="B50" s="63" t="s">
        <v>48</v>
      </c>
      <c r="C50" s="63" t="s">
        <v>49</v>
      </c>
      <c r="D50" s="63" t="s">
        <v>149</v>
      </c>
      <c r="E50" s="64">
        <v>45514</v>
      </c>
      <c r="F50" s="63">
        <v>14</v>
      </c>
      <c r="G50" s="65">
        <v>46243</v>
      </c>
      <c r="H50" s="82">
        <v>0.23</v>
      </c>
    </row>
    <row r="51" spans="1:8" x14ac:dyDescent="0.3">
      <c r="A51" s="81">
        <v>50</v>
      </c>
      <c r="B51" s="66" t="s">
        <v>64</v>
      </c>
      <c r="C51" s="66" t="s">
        <v>65</v>
      </c>
      <c r="D51" s="66" t="s">
        <v>150</v>
      </c>
      <c r="E51" s="67">
        <v>45476</v>
      </c>
      <c r="F51" s="66">
        <v>90</v>
      </c>
      <c r="G51" s="68">
        <v>19835</v>
      </c>
      <c r="H51" s="83">
        <v>0.23</v>
      </c>
    </row>
    <row r="52" spans="1:8" x14ac:dyDescent="0.3">
      <c r="A52" s="80">
        <v>51</v>
      </c>
      <c r="B52" s="63" t="s">
        <v>42</v>
      </c>
      <c r="C52" s="63" t="s">
        <v>43</v>
      </c>
      <c r="D52" s="63" t="s">
        <v>151</v>
      </c>
      <c r="E52" s="64">
        <v>45498</v>
      </c>
      <c r="F52" s="63">
        <v>7</v>
      </c>
      <c r="G52" s="65">
        <v>6829</v>
      </c>
      <c r="H52" s="82">
        <v>0.23</v>
      </c>
    </row>
    <row r="53" spans="1:8" x14ac:dyDescent="0.3">
      <c r="A53" s="81">
        <v>52</v>
      </c>
      <c r="B53" s="66" t="s">
        <v>48</v>
      </c>
      <c r="C53" s="66" t="s">
        <v>49</v>
      </c>
      <c r="D53" s="66" t="s">
        <v>152</v>
      </c>
      <c r="E53" s="67">
        <v>45507</v>
      </c>
      <c r="F53" s="66">
        <v>7</v>
      </c>
      <c r="G53" s="68">
        <v>16602</v>
      </c>
      <c r="H53" s="83">
        <v>0.23</v>
      </c>
    </row>
    <row r="54" spans="1:8" x14ac:dyDescent="0.3">
      <c r="A54" s="80">
        <v>53</v>
      </c>
      <c r="B54" s="63" t="s">
        <v>38</v>
      </c>
      <c r="C54" s="63" t="s">
        <v>39</v>
      </c>
      <c r="D54" s="63" t="s">
        <v>153</v>
      </c>
      <c r="E54" s="64">
        <v>45492</v>
      </c>
      <c r="F54" s="63">
        <v>90</v>
      </c>
      <c r="G54" s="65">
        <v>13310</v>
      </c>
      <c r="H54" s="82">
        <v>0.23</v>
      </c>
    </row>
    <row r="55" spans="1:8" x14ac:dyDescent="0.3">
      <c r="A55" s="81">
        <v>54</v>
      </c>
      <c r="B55" s="66" t="s">
        <v>54</v>
      </c>
      <c r="C55" s="66" t="s">
        <v>55</v>
      </c>
      <c r="D55" s="66" t="s">
        <v>154</v>
      </c>
      <c r="E55" s="67">
        <v>45559</v>
      </c>
      <c r="F55" s="66">
        <v>7</v>
      </c>
      <c r="G55" s="68">
        <v>32286</v>
      </c>
      <c r="H55" s="83">
        <v>0.23</v>
      </c>
    </row>
    <row r="56" spans="1:8" x14ac:dyDescent="0.3">
      <c r="A56" s="80">
        <v>55</v>
      </c>
      <c r="B56" s="63" t="s">
        <v>36</v>
      </c>
      <c r="C56" s="63" t="s">
        <v>37</v>
      </c>
      <c r="D56" s="63" t="s">
        <v>155</v>
      </c>
      <c r="E56" s="64">
        <v>45539</v>
      </c>
      <c r="F56" s="63">
        <v>7</v>
      </c>
      <c r="G56" s="65">
        <v>47064</v>
      </c>
      <c r="H56" s="82">
        <v>0.23</v>
      </c>
    </row>
    <row r="57" spans="1:8" x14ac:dyDescent="0.3">
      <c r="A57" s="81">
        <v>56</v>
      </c>
      <c r="B57" s="66" t="s">
        <v>58</v>
      </c>
      <c r="C57" s="66" t="s">
        <v>59</v>
      </c>
      <c r="D57" s="66" t="s">
        <v>156</v>
      </c>
      <c r="E57" s="67">
        <v>45508</v>
      </c>
      <c r="F57" s="66">
        <v>90</v>
      </c>
      <c r="G57" s="68">
        <v>6505</v>
      </c>
      <c r="H57" s="83">
        <v>0.23</v>
      </c>
    </row>
    <row r="58" spans="1:8" x14ac:dyDescent="0.3">
      <c r="A58" s="80">
        <v>57</v>
      </c>
      <c r="B58" s="63" t="s">
        <v>68</v>
      </c>
      <c r="C58" s="63" t="s">
        <v>69</v>
      </c>
      <c r="D58" s="63" t="s">
        <v>157</v>
      </c>
      <c r="E58" s="64">
        <v>45530</v>
      </c>
      <c r="F58" s="63">
        <v>14</v>
      </c>
      <c r="G58" s="65">
        <v>19626</v>
      </c>
      <c r="H58" s="82">
        <v>0.23</v>
      </c>
    </row>
    <row r="59" spans="1:8" x14ac:dyDescent="0.3">
      <c r="A59" s="81">
        <v>58</v>
      </c>
      <c r="B59" s="66" t="s">
        <v>62</v>
      </c>
      <c r="C59" s="66" t="s">
        <v>63</v>
      </c>
      <c r="D59" s="66" t="s">
        <v>158</v>
      </c>
      <c r="E59" s="67">
        <v>45509</v>
      </c>
      <c r="F59" s="66">
        <v>7</v>
      </c>
      <c r="G59" s="68">
        <v>1137</v>
      </c>
      <c r="H59" s="83">
        <v>0.23</v>
      </c>
    </row>
    <row r="60" spans="1:8" x14ac:dyDescent="0.3">
      <c r="A60" s="80">
        <v>59</v>
      </c>
      <c r="B60" s="63" t="s">
        <v>66</v>
      </c>
      <c r="C60" s="63" t="s">
        <v>67</v>
      </c>
      <c r="D60" s="63" t="s">
        <v>159</v>
      </c>
      <c r="E60" s="64">
        <v>45482</v>
      </c>
      <c r="F60" s="63">
        <v>14</v>
      </c>
      <c r="G60" s="65">
        <v>15321</v>
      </c>
      <c r="H60" s="82">
        <v>0.23</v>
      </c>
    </row>
    <row r="61" spans="1:8" x14ac:dyDescent="0.3">
      <c r="A61" s="81">
        <v>60</v>
      </c>
      <c r="B61" s="66" t="s">
        <v>40</v>
      </c>
      <c r="C61" s="66" t="s">
        <v>41</v>
      </c>
      <c r="D61" s="66" t="s">
        <v>160</v>
      </c>
      <c r="E61" s="67">
        <v>45565</v>
      </c>
      <c r="F61" s="66">
        <v>30</v>
      </c>
      <c r="G61" s="68">
        <v>10562</v>
      </c>
      <c r="H61" s="83">
        <v>0.23</v>
      </c>
    </row>
    <row r="62" spans="1:8" x14ac:dyDescent="0.3">
      <c r="A62" s="80">
        <v>61</v>
      </c>
      <c r="B62" s="63" t="s">
        <v>60</v>
      </c>
      <c r="C62" s="63" t="s">
        <v>61</v>
      </c>
      <c r="D62" s="63" t="s">
        <v>161</v>
      </c>
      <c r="E62" s="64">
        <v>45536</v>
      </c>
      <c r="F62" s="63">
        <v>14</v>
      </c>
      <c r="G62" s="65">
        <v>21336</v>
      </c>
      <c r="H62" s="82">
        <v>0.23</v>
      </c>
    </row>
    <row r="63" spans="1:8" x14ac:dyDescent="0.3">
      <c r="A63" s="81">
        <v>62</v>
      </c>
      <c r="B63" s="66" t="s">
        <v>64</v>
      </c>
      <c r="C63" s="66" t="s">
        <v>65</v>
      </c>
      <c r="D63" s="66" t="s">
        <v>162</v>
      </c>
      <c r="E63" s="67">
        <v>45535</v>
      </c>
      <c r="F63" s="66">
        <v>14</v>
      </c>
      <c r="G63" s="68">
        <v>5507</v>
      </c>
      <c r="H63" s="83">
        <v>0.23</v>
      </c>
    </row>
    <row r="64" spans="1:8" x14ac:dyDescent="0.3">
      <c r="A64" s="80">
        <v>63</v>
      </c>
      <c r="B64" s="63" t="s">
        <v>38</v>
      </c>
      <c r="C64" s="63" t="s">
        <v>39</v>
      </c>
      <c r="D64" s="63" t="s">
        <v>163</v>
      </c>
      <c r="E64" s="64">
        <v>45564</v>
      </c>
      <c r="F64" s="63">
        <v>14</v>
      </c>
      <c r="G64" s="65">
        <v>15613</v>
      </c>
      <c r="H64" s="82">
        <v>0.23</v>
      </c>
    </row>
    <row r="65" spans="1:8" x14ac:dyDescent="0.3">
      <c r="A65" s="81">
        <v>64</v>
      </c>
      <c r="B65" s="66" t="s">
        <v>62</v>
      </c>
      <c r="C65" s="66" t="s">
        <v>63</v>
      </c>
      <c r="D65" s="66" t="s">
        <v>164</v>
      </c>
      <c r="E65" s="67">
        <v>45499</v>
      </c>
      <c r="F65" s="66">
        <v>14</v>
      </c>
      <c r="G65" s="68">
        <v>15318</v>
      </c>
      <c r="H65" s="83">
        <v>0.23</v>
      </c>
    </row>
    <row r="66" spans="1:8" x14ac:dyDescent="0.3">
      <c r="A66" s="80">
        <v>65</v>
      </c>
      <c r="B66" s="63" t="s">
        <v>44</v>
      </c>
      <c r="C66" s="63" t="s">
        <v>45</v>
      </c>
      <c r="D66" s="63" t="s">
        <v>165</v>
      </c>
      <c r="E66" s="64">
        <v>45541</v>
      </c>
      <c r="F66" s="63">
        <v>7</v>
      </c>
      <c r="G66" s="65">
        <v>30297</v>
      </c>
      <c r="H66" s="82">
        <v>0.23</v>
      </c>
    </row>
    <row r="67" spans="1:8" x14ac:dyDescent="0.3">
      <c r="A67" s="81">
        <v>66</v>
      </c>
      <c r="B67" s="66" t="s">
        <v>54</v>
      </c>
      <c r="C67" s="66" t="s">
        <v>55</v>
      </c>
      <c r="D67" s="66" t="s">
        <v>166</v>
      </c>
      <c r="E67" s="67">
        <v>45533</v>
      </c>
      <c r="F67" s="66">
        <v>14</v>
      </c>
      <c r="G67" s="68">
        <v>4902</v>
      </c>
      <c r="H67" s="83">
        <v>0.23</v>
      </c>
    </row>
    <row r="68" spans="1:8" x14ac:dyDescent="0.3">
      <c r="A68" s="80">
        <v>67</v>
      </c>
      <c r="B68" s="63" t="s">
        <v>46</v>
      </c>
      <c r="C68" s="63" t="s">
        <v>47</v>
      </c>
      <c r="D68" s="63" t="s">
        <v>167</v>
      </c>
      <c r="E68" s="64">
        <v>45498</v>
      </c>
      <c r="F68" s="63">
        <v>7</v>
      </c>
      <c r="G68" s="65">
        <v>49820</v>
      </c>
      <c r="H68" s="82">
        <v>0.23</v>
      </c>
    </row>
    <row r="69" spans="1:8" x14ac:dyDescent="0.3">
      <c r="A69" s="81">
        <v>68</v>
      </c>
      <c r="B69" s="66" t="s">
        <v>64</v>
      </c>
      <c r="C69" s="66" t="s">
        <v>65</v>
      </c>
      <c r="D69" s="66" t="s">
        <v>168</v>
      </c>
      <c r="E69" s="67">
        <v>45561</v>
      </c>
      <c r="F69" s="66">
        <v>90</v>
      </c>
      <c r="G69" s="68">
        <v>38505</v>
      </c>
      <c r="H69" s="83">
        <v>0.23</v>
      </c>
    </row>
    <row r="70" spans="1:8" x14ac:dyDescent="0.3">
      <c r="A70" s="80">
        <v>69</v>
      </c>
      <c r="B70" s="63" t="s">
        <v>48</v>
      </c>
      <c r="C70" s="63" t="s">
        <v>49</v>
      </c>
      <c r="D70" s="63" t="s">
        <v>169</v>
      </c>
      <c r="E70" s="64">
        <v>45512</v>
      </c>
      <c r="F70" s="63">
        <v>7</v>
      </c>
      <c r="G70" s="65">
        <v>1486</v>
      </c>
      <c r="H70" s="82">
        <v>0.23</v>
      </c>
    </row>
    <row r="71" spans="1:8" x14ac:dyDescent="0.3">
      <c r="A71" s="81">
        <v>70</v>
      </c>
      <c r="B71" s="66" t="s">
        <v>68</v>
      </c>
      <c r="C71" s="66" t="s">
        <v>69</v>
      </c>
      <c r="D71" s="66" t="s">
        <v>170</v>
      </c>
      <c r="E71" s="67">
        <v>45506</v>
      </c>
      <c r="F71" s="66">
        <v>90</v>
      </c>
      <c r="G71" s="68">
        <v>35904</v>
      </c>
      <c r="H71" s="83">
        <v>0.23</v>
      </c>
    </row>
    <row r="72" spans="1:8" x14ac:dyDescent="0.3">
      <c r="A72" s="80">
        <v>71</v>
      </c>
      <c r="B72" s="63" t="s">
        <v>66</v>
      </c>
      <c r="C72" s="63" t="s">
        <v>67</v>
      </c>
      <c r="D72" s="63" t="s">
        <v>171</v>
      </c>
      <c r="E72" s="64">
        <v>45489</v>
      </c>
      <c r="F72" s="63">
        <v>7</v>
      </c>
      <c r="G72" s="65">
        <v>24341</v>
      </c>
      <c r="H72" s="82">
        <v>0.23</v>
      </c>
    </row>
    <row r="73" spans="1:8" x14ac:dyDescent="0.3">
      <c r="A73" s="81">
        <v>72</v>
      </c>
      <c r="B73" s="66" t="s">
        <v>70</v>
      </c>
      <c r="C73" s="66" t="s">
        <v>71</v>
      </c>
      <c r="D73" s="66" t="s">
        <v>172</v>
      </c>
      <c r="E73" s="67">
        <v>45485</v>
      </c>
      <c r="F73" s="66">
        <v>90</v>
      </c>
      <c r="G73" s="68">
        <v>24905</v>
      </c>
      <c r="H73" s="83">
        <v>0.23</v>
      </c>
    </row>
    <row r="74" spans="1:8" x14ac:dyDescent="0.3">
      <c r="A74" s="80">
        <v>73</v>
      </c>
      <c r="B74" s="63" t="s">
        <v>64</v>
      </c>
      <c r="C74" s="63" t="s">
        <v>65</v>
      </c>
      <c r="D74" s="63" t="s">
        <v>173</v>
      </c>
      <c r="E74" s="64">
        <v>45474</v>
      </c>
      <c r="F74" s="63">
        <v>7</v>
      </c>
      <c r="G74" s="65">
        <v>30743</v>
      </c>
      <c r="H74" s="82">
        <v>0.23</v>
      </c>
    </row>
    <row r="75" spans="1:8" x14ac:dyDescent="0.3">
      <c r="A75" s="81">
        <v>74</v>
      </c>
      <c r="B75" s="66" t="s">
        <v>62</v>
      </c>
      <c r="C75" s="66" t="s">
        <v>63</v>
      </c>
      <c r="D75" s="66" t="s">
        <v>133</v>
      </c>
      <c r="E75" s="67">
        <v>45483</v>
      </c>
      <c r="F75" s="66">
        <v>14</v>
      </c>
      <c r="G75" s="68">
        <v>49782</v>
      </c>
      <c r="H75" s="83">
        <v>0.23</v>
      </c>
    </row>
    <row r="76" spans="1:8" x14ac:dyDescent="0.3">
      <c r="A76" s="80">
        <v>75</v>
      </c>
      <c r="B76" s="63" t="s">
        <v>36</v>
      </c>
      <c r="C76" s="63" t="s">
        <v>37</v>
      </c>
      <c r="D76" s="63" t="s">
        <v>174</v>
      </c>
      <c r="E76" s="64">
        <v>45514</v>
      </c>
      <c r="F76" s="63">
        <v>7</v>
      </c>
      <c r="G76" s="65">
        <v>46491</v>
      </c>
      <c r="H76" s="82">
        <v>0.23</v>
      </c>
    </row>
    <row r="77" spans="1:8" x14ac:dyDescent="0.3">
      <c r="A77" s="81">
        <v>76</v>
      </c>
      <c r="B77" s="66" t="s">
        <v>48</v>
      </c>
      <c r="C77" s="66" t="s">
        <v>49</v>
      </c>
      <c r="D77" s="66" t="s">
        <v>175</v>
      </c>
      <c r="E77" s="67">
        <v>45524</v>
      </c>
      <c r="F77" s="66">
        <v>7</v>
      </c>
      <c r="G77" s="68">
        <v>39926</v>
      </c>
      <c r="H77" s="83">
        <v>0.23</v>
      </c>
    </row>
    <row r="78" spans="1:8" x14ac:dyDescent="0.3">
      <c r="A78" s="80">
        <v>77</v>
      </c>
      <c r="B78" s="63" t="s">
        <v>70</v>
      </c>
      <c r="C78" s="63" t="s">
        <v>71</v>
      </c>
      <c r="D78" s="63" t="s">
        <v>176</v>
      </c>
      <c r="E78" s="64">
        <v>45526</v>
      </c>
      <c r="F78" s="63">
        <v>14</v>
      </c>
      <c r="G78" s="65">
        <v>34275</v>
      </c>
      <c r="H78" s="82">
        <v>0.23</v>
      </c>
    </row>
    <row r="79" spans="1:8" x14ac:dyDescent="0.3">
      <c r="A79" s="81">
        <v>78</v>
      </c>
      <c r="B79" s="66" t="s">
        <v>74</v>
      </c>
      <c r="C79" s="66" t="s">
        <v>75</v>
      </c>
      <c r="D79" s="66" t="s">
        <v>120</v>
      </c>
      <c r="E79" s="67">
        <v>45538</v>
      </c>
      <c r="F79" s="66">
        <v>7</v>
      </c>
      <c r="G79" s="68">
        <v>15143</v>
      </c>
      <c r="H79" s="83">
        <v>0.23</v>
      </c>
    </row>
    <row r="80" spans="1:8" x14ac:dyDescent="0.3">
      <c r="A80" s="80">
        <v>79</v>
      </c>
      <c r="B80" s="63" t="s">
        <v>66</v>
      </c>
      <c r="C80" s="63" t="s">
        <v>67</v>
      </c>
      <c r="D80" s="63" t="s">
        <v>177</v>
      </c>
      <c r="E80" s="64">
        <v>45545</v>
      </c>
      <c r="F80" s="63">
        <v>7</v>
      </c>
      <c r="G80" s="65">
        <v>18565</v>
      </c>
      <c r="H80" s="82">
        <v>0.23</v>
      </c>
    </row>
    <row r="81" spans="1:8" x14ac:dyDescent="0.3">
      <c r="A81" s="81">
        <v>80</v>
      </c>
      <c r="B81" s="66" t="s">
        <v>64</v>
      </c>
      <c r="C81" s="66" t="s">
        <v>65</v>
      </c>
      <c r="D81" s="66" t="s">
        <v>178</v>
      </c>
      <c r="E81" s="67">
        <v>45543</v>
      </c>
      <c r="F81" s="66">
        <v>7</v>
      </c>
      <c r="G81" s="68">
        <v>30199</v>
      </c>
      <c r="H81" s="83">
        <v>0.23</v>
      </c>
    </row>
    <row r="82" spans="1:8" x14ac:dyDescent="0.3">
      <c r="A82" s="80">
        <v>81</v>
      </c>
      <c r="B82" s="63" t="s">
        <v>62</v>
      </c>
      <c r="C82" s="63" t="s">
        <v>63</v>
      </c>
      <c r="D82" s="63" t="s">
        <v>179</v>
      </c>
      <c r="E82" s="64">
        <v>45495</v>
      </c>
      <c r="F82" s="63">
        <v>7</v>
      </c>
      <c r="G82" s="65">
        <v>38788</v>
      </c>
      <c r="H82" s="82">
        <v>0.23</v>
      </c>
    </row>
    <row r="83" spans="1:8" x14ac:dyDescent="0.3">
      <c r="A83" s="81">
        <v>82</v>
      </c>
      <c r="B83" s="66" t="s">
        <v>68</v>
      </c>
      <c r="C83" s="66" t="s">
        <v>69</v>
      </c>
      <c r="D83" s="66" t="s">
        <v>180</v>
      </c>
      <c r="E83" s="67">
        <v>45511</v>
      </c>
      <c r="F83" s="66">
        <v>90</v>
      </c>
      <c r="G83" s="68">
        <v>38067</v>
      </c>
      <c r="H83" s="83">
        <v>0.23</v>
      </c>
    </row>
    <row r="84" spans="1:8" x14ac:dyDescent="0.3">
      <c r="A84" s="80">
        <v>83</v>
      </c>
      <c r="B84" s="63" t="s">
        <v>50</v>
      </c>
      <c r="C84" s="63" t="s">
        <v>51</v>
      </c>
      <c r="D84" s="63" t="s">
        <v>181</v>
      </c>
      <c r="E84" s="64">
        <v>45511</v>
      </c>
      <c r="F84" s="63">
        <v>30</v>
      </c>
      <c r="G84" s="65">
        <v>28967</v>
      </c>
      <c r="H84" s="82">
        <v>0.23</v>
      </c>
    </row>
    <row r="85" spans="1:8" x14ac:dyDescent="0.3">
      <c r="A85" s="81">
        <v>84</v>
      </c>
      <c r="B85" s="66" t="s">
        <v>44</v>
      </c>
      <c r="C85" s="66" t="s">
        <v>45</v>
      </c>
      <c r="D85" s="66" t="s">
        <v>182</v>
      </c>
      <c r="E85" s="67">
        <v>45524</v>
      </c>
      <c r="F85" s="66">
        <v>90</v>
      </c>
      <c r="G85" s="68">
        <v>45603</v>
      </c>
      <c r="H85" s="83">
        <v>0.23</v>
      </c>
    </row>
    <row r="86" spans="1:8" x14ac:dyDescent="0.3">
      <c r="A86" s="80">
        <v>85</v>
      </c>
      <c r="B86" s="63" t="s">
        <v>74</v>
      </c>
      <c r="C86" s="63" t="s">
        <v>75</v>
      </c>
      <c r="D86" s="63" t="s">
        <v>183</v>
      </c>
      <c r="E86" s="64">
        <v>45526</v>
      </c>
      <c r="F86" s="63">
        <v>90</v>
      </c>
      <c r="G86" s="65">
        <v>5205</v>
      </c>
      <c r="H86" s="82">
        <v>0.23</v>
      </c>
    </row>
    <row r="87" spans="1:8" x14ac:dyDescent="0.3">
      <c r="A87" s="81">
        <v>86</v>
      </c>
      <c r="B87" s="66" t="s">
        <v>56</v>
      </c>
      <c r="C87" s="66" t="s">
        <v>57</v>
      </c>
      <c r="D87" s="66" t="s">
        <v>184</v>
      </c>
      <c r="E87" s="67">
        <v>45553</v>
      </c>
      <c r="F87" s="66">
        <v>30</v>
      </c>
      <c r="G87" s="68">
        <v>16701</v>
      </c>
      <c r="H87" s="83">
        <v>0.23</v>
      </c>
    </row>
    <row r="88" spans="1:8" x14ac:dyDescent="0.3">
      <c r="A88" s="80">
        <v>87</v>
      </c>
      <c r="B88" s="63" t="s">
        <v>70</v>
      </c>
      <c r="C88" s="63" t="s">
        <v>71</v>
      </c>
      <c r="D88" s="63" t="s">
        <v>185</v>
      </c>
      <c r="E88" s="64">
        <v>45544</v>
      </c>
      <c r="F88" s="63">
        <v>30</v>
      </c>
      <c r="G88" s="65">
        <v>42053</v>
      </c>
      <c r="H88" s="82">
        <v>0.23</v>
      </c>
    </row>
    <row r="89" spans="1:8" x14ac:dyDescent="0.3">
      <c r="A89" s="81">
        <v>88</v>
      </c>
      <c r="B89" s="66" t="s">
        <v>44</v>
      </c>
      <c r="C89" s="66" t="s">
        <v>45</v>
      </c>
      <c r="D89" s="66" t="s">
        <v>128</v>
      </c>
      <c r="E89" s="67">
        <v>45554</v>
      </c>
      <c r="F89" s="66">
        <v>7</v>
      </c>
      <c r="G89" s="68">
        <v>36596</v>
      </c>
      <c r="H89" s="83">
        <v>0.23</v>
      </c>
    </row>
    <row r="90" spans="1:8" x14ac:dyDescent="0.3">
      <c r="A90" s="80">
        <v>89</v>
      </c>
      <c r="B90" s="63" t="s">
        <v>44</v>
      </c>
      <c r="C90" s="63" t="s">
        <v>45</v>
      </c>
      <c r="D90" s="63" t="s">
        <v>186</v>
      </c>
      <c r="E90" s="64">
        <v>45553</v>
      </c>
      <c r="F90" s="63">
        <v>90</v>
      </c>
      <c r="G90" s="65">
        <v>4387</v>
      </c>
      <c r="H90" s="82">
        <v>0.23</v>
      </c>
    </row>
    <row r="91" spans="1:8" x14ac:dyDescent="0.3">
      <c r="A91" s="81">
        <v>90</v>
      </c>
      <c r="B91" s="66" t="s">
        <v>74</v>
      </c>
      <c r="C91" s="66" t="s">
        <v>75</v>
      </c>
      <c r="D91" s="66" t="s">
        <v>187</v>
      </c>
      <c r="E91" s="67">
        <v>45477</v>
      </c>
      <c r="F91" s="66">
        <v>7</v>
      </c>
      <c r="G91" s="68">
        <v>38160</v>
      </c>
      <c r="H91" s="83">
        <v>0.23</v>
      </c>
    </row>
    <row r="92" spans="1:8" x14ac:dyDescent="0.3">
      <c r="A92" s="80">
        <v>91</v>
      </c>
      <c r="B92" s="63" t="s">
        <v>46</v>
      </c>
      <c r="C92" s="63" t="s">
        <v>47</v>
      </c>
      <c r="D92" s="63" t="s">
        <v>188</v>
      </c>
      <c r="E92" s="64">
        <v>45551</v>
      </c>
      <c r="F92" s="63">
        <v>90</v>
      </c>
      <c r="G92" s="65">
        <v>45973</v>
      </c>
      <c r="H92" s="82">
        <v>0.23</v>
      </c>
    </row>
    <row r="93" spans="1:8" x14ac:dyDescent="0.3">
      <c r="A93" s="81">
        <v>92</v>
      </c>
      <c r="B93" s="66" t="s">
        <v>70</v>
      </c>
      <c r="C93" s="66" t="s">
        <v>71</v>
      </c>
      <c r="D93" s="66" t="s">
        <v>189</v>
      </c>
      <c r="E93" s="67">
        <v>45558</v>
      </c>
      <c r="F93" s="66">
        <v>30</v>
      </c>
      <c r="G93" s="68">
        <v>2990</v>
      </c>
      <c r="H93" s="83">
        <v>0.23</v>
      </c>
    </row>
    <row r="94" spans="1:8" x14ac:dyDescent="0.3">
      <c r="A94" s="80">
        <v>93</v>
      </c>
      <c r="B94" s="63" t="s">
        <v>72</v>
      </c>
      <c r="C94" s="63" t="s">
        <v>73</v>
      </c>
      <c r="D94" s="63" t="s">
        <v>119</v>
      </c>
      <c r="E94" s="64">
        <v>45512</v>
      </c>
      <c r="F94" s="63">
        <v>90</v>
      </c>
      <c r="G94" s="65">
        <v>43338</v>
      </c>
      <c r="H94" s="82">
        <v>0.23</v>
      </c>
    </row>
    <row r="95" spans="1:8" x14ac:dyDescent="0.3">
      <c r="A95" s="81">
        <v>94</v>
      </c>
      <c r="B95" s="66" t="s">
        <v>52</v>
      </c>
      <c r="C95" s="66" t="s">
        <v>53</v>
      </c>
      <c r="D95" s="66" t="s">
        <v>190</v>
      </c>
      <c r="E95" s="67">
        <v>45475</v>
      </c>
      <c r="F95" s="66">
        <v>14</v>
      </c>
      <c r="G95" s="68">
        <v>22401</v>
      </c>
      <c r="H95" s="83">
        <v>0.23</v>
      </c>
    </row>
    <row r="96" spans="1:8" x14ac:dyDescent="0.3">
      <c r="A96" s="80">
        <v>95</v>
      </c>
      <c r="B96" s="63" t="s">
        <v>42</v>
      </c>
      <c r="C96" s="63" t="s">
        <v>43</v>
      </c>
      <c r="D96" s="63" t="s">
        <v>191</v>
      </c>
      <c r="E96" s="64">
        <v>45562</v>
      </c>
      <c r="F96" s="63">
        <v>7</v>
      </c>
      <c r="G96" s="65">
        <v>40654</v>
      </c>
      <c r="H96" s="82">
        <v>0.23</v>
      </c>
    </row>
    <row r="97" spans="1:8" x14ac:dyDescent="0.3">
      <c r="A97" s="81">
        <v>96</v>
      </c>
      <c r="B97" s="66" t="s">
        <v>66</v>
      </c>
      <c r="C97" s="66" t="s">
        <v>67</v>
      </c>
      <c r="D97" s="66" t="s">
        <v>192</v>
      </c>
      <c r="E97" s="67">
        <v>45491</v>
      </c>
      <c r="F97" s="66">
        <v>14</v>
      </c>
      <c r="G97" s="68">
        <v>2197</v>
      </c>
      <c r="H97" s="83">
        <v>0.23</v>
      </c>
    </row>
    <row r="98" spans="1:8" x14ac:dyDescent="0.3">
      <c r="A98" s="80">
        <v>97</v>
      </c>
      <c r="B98" s="63" t="s">
        <v>70</v>
      </c>
      <c r="C98" s="63" t="s">
        <v>71</v>
      </c>
      <c r="D98" s="63" t="s">
        <v>193</v>
      </c>
      <c r="E98" s="64">
        <v>45514</v>
      </c>
      <c r="F98" s="63">
        <v>90</v>
      </c>
      <c r="G98" s="65">
        <v>39118</v>
      </c>
      <c r="H98" s="82">
        <v>0.23</v>
      </c>
    </row>
    <row r="99" spans="1:8" x14ac:dyDescent="0.3">
      <c r="A99" s="81">
        <v>98</v>
      </c>
      <c r="B99" s="66" t="s">
        <v>70</v>
      </c>
      <c r="C99" s="66" t="s">
        <v>71</v>
      </c>
      <c r="D99" s="66" t="s">
        <v>194</v>
      </c>
      <c r="E99" s="67">
        <v>45514</v>
      </c>
      <c r="F99" s="66">
        <v>7</v>
      </c>
      <c r="G99" s="68">
        <v>24573</v>
      </c>
      <c r="H99" s="83">
        <v>0.23</v>
      </c>
    </row>
    <row r="100" spans="1:8" x14ac:dyDescent="0.3">
      <c r="A100" s="80">
        <v>99</v>
      </c>
      <c r="B100" s="63" t="s">
        <v>40</v>
      </c>
      <c r="C100" s="63" t="s">
        <v>41</v>
      </c>
      <c r="D100" s="63" t="s">
        <v>195</v>
      </c>
      <c r="E100" s="64">
        <v>45564</v>
      </c>
      <c r="F100" s="63">
        <v>14</v>
      </c>
      <c r="G100" s="65">
        <v>26579</v>
      </c>
      <c r="H100" s="82">
        <v>0.23</v>
      </c>
    </row>
    <row r="101" spans="1:8" x14ac:dyDescent="0.3">
      <c r="A101" s="81">
        <v>100</v>
      </c>
      <c r="B101" s="66" t="s">
        <v>68</v>
      </c>
      <c r="C101" s="66" t="s">
        <v>69</v>
      </c>
      <c r="D101" s="66" t="s">
        <v>148</v>
      </c>
      <c r="E101" s="67">
        <v>45506</v>
      </c>
      <c r="F101" s="66">
        <v>7</v>
      </c>
      <c r="G101" s="68">
        <v>43151</v>
      </c>
      <c r="H101" s="83">
        <v>0.23</v>
      </c>
    </row>
    <row r="102" spans="1:8" x14ac:dyDescent="0.3">
      <c r="A102" s="80">
        <v>101</v>
      </c>
      <c r="B102" s="63" t="s">
        <v>64</v>
      </c>
      <c r="C102" s="63" t="s">
        <v>65</v>
      </c>
      <c r="D102" s="63" t="s">
        <v>196</v>
      </c>
      <c r="E102" s="64">
        <v>45493</v>
      </c>
      <c r="F102" s="63">
        <v>7</v>
      </c>
      <c r="G102" s="65">
        <v>19066</v>
      </c>
      <c r="H102" s="82">
        <v>0.23</v>
      </c>
    </row>
    <row r="103" spans="1:8" x14ac:dyDescent="0.3">
      <c r="A103" s="81">
        <v>102</v>
      </c>
      <c r="B103" s="66" t="s">
        <v>60</v>
      </c>
      <c r="C103" s="66" t="s">
        <v>61</v>
      </c>
      <c r="D103" s="66" t="s">
        <v>197</v>
      </c>
      <c r="E103" s="67">
        <v>45476</v>
      </c>
      <c r="F103" s="66">
        <v>14</v>
      </c>
      <c r="G103" s="68">
        <v>42259</v>
      </c>
      <c r="H103" s="83">
        <v>0.23</v>
      </c>
    </row>
    <row r="104" spans="1:8" x14ac:dyDescent="0.3">
      <c r="A104" s="80">
        <v>103</v>
      </c>
      <c r="B104" s="63" t="s">
        <v>46</v>
      </c>
      <c r="C104" s="63" t="s">
        <v>47</v>
      </c>
      <c r="D104" s="63" t="s">
        <v>198</v>
      </c>
      <c r="E104" s="64">
        <v>45541</v>
      </c>
      <c r="F104" s="63">
        <v>14</v>
      </c>
      <c r="G104" s="65">
        <v>9019</v>
      </c>
      <c r="H104" s="82">
        <v>0.23</v>
      </c>
    </row>
    <row r="105" spans="1:8" x14ac:dyDescent="0.3">
      <c r="A105" s="81">
        <v>104</v>
      </c>
      <c r="B105" s="66" t="s">
        <v>70</v>
      </c>
      <c r="C105" s="66" t="s">
        <v>71</v>
      </c>
      <c r="D105" s="66" t="s">
        <v>199</v>
      </c>
      <c r="E105" s="67">
        <v>45563</v>
      </c>
      <c r="F105" s="66">
        <v>7</v>
      </c>
      <c r="G105" s="68">
        <v>41420</v>
      </c>
      <c r="H105" s="83">
        <v>0.23</v>
      </c>
    </row>
    <row r="106" spans="1:8" x14ac:dyDescent="0.3">
      <c r="A106" s="80">
        <v>105</v>
      </c>
      <c r="B106" s="63" t="s">
        <v>52</v>
      </c>
      <c r="C106" s="63" t="s">
        <v>53</v>
      </c>
      <c r="D106" s="63" t="s">
        <v>200</v>
      </c>
      <c r="E106" s="64">
        <v>45508</v>
      </c>
      <c r="F106" s="63">
        <v>90</v>
      </c>
      <c r="G106" s="65">
        <v>46217</v>
      </c>
      <c r="H106" s="82">
        <v>0.23</v>
      </c>
    </row>
    <row r="107" spans="1:8" x14ac:dyDescent="0.3">
      <c r="A107" s="81">
        <v>106</v>
      </c>
      <c r="B107" s="66" t="s">
        <v>64</v>
      </c>
      <c r="C107" s="66" t="s">
        <v>65</v>
      </c>
      <c r="D107" s="66" t="s">
        <v>201</v>
      </c>
      <c r="E107" s="67">
        <v>45558</v>
      </c>
      <c r="F107" s="66">
        <v>14</v>
      </c>
      <c r="G107" s="68">
        <v>24937</v>
      </c>
      <c r="H107" s="83">
        <v>0.23</v>
      </c>
    </row>
    <row r="108" spans="1:8" x14ac:dyDescent="0.3">
      <c r="A108" s="80">
        <v>107</v>
      </c>
      <c r="B108" s="63" t="s">
        <v>40</v>
      </c>
      <c r="C108" s="63" t="s">
        <v>41</v>
      </c>
      <c r="D108" s="63" t="s">
        <v>202</v>
      </c>
      <c r="E108" s="64">
        <v>45498</v>
      </c>
      <c r="F108" s="63">
        <v>30</v>
      </c>
      <c r="G108" s="65">
        <v>10496</v>
      </c>
      <c r="H108" s="82">
        <v>0.23</v>
      </c>
    </row>
    <row r="109" spans="1:8" x14ac:dyDescent="0.3">
      <c r="A109" s="81">
        <v>108</v>
      </c>
      <c r="B109" s="66" t="s">
        <v>46</v>
      </c>
      <c r="C109" s="66" t="s">
        <v>47</v>
      </c>
      <c r="D109" s="66" t="s">
        <v>203</v>
      </c>
      <c r="E109" s="67">
        <v>45505</v>
      </c>
      <c r="F109" s="66">
        <v>7</v>
      </c>
      <c r="G109" s="68">
        <v>49580</v>
      </c>
      <c r="H109" s="83">
        <v>0.23</v>
      </c>
    </row>
    <row r="110" spans="1:8" x14ac:dyDescent="0.3">
      <c r="A110" s="80">
        <v>109</v>
      </c>
      <c r="B110" s="63" t="s">
        <v>60</v>
      </c>
      <c r="C110" s="63" t="s">
        <v>61</v>
      </c>
      <c r="D110" s="63" t="s">
        <v>204</v>
      </c>
      <c r="E110" s="64">
        <v>45543</v>
      </c>
      <c r="F110" s="63">
        <v>30</v>
      </c>
      <c r="G110" s="65">
        <v>34469</v>
      </c>
      <c r="H110" s="82">
        <v>0.23</v>
      </c>
    </row>
    <row r="111" spans="1:8" x14ac:dyDescent="0.3">
      <c r="A111" s="87" t="s">
        <v>299</v>
      </c>
      <c r="B111" s="88"/>
      <c r="C111" s="88"/>
      <c r="D111" s="88">
        <f>SUBTOTAL(103,Tabela2[Nr FV])</f>
        <v>109</v>
      </c>
      <c r="E111" s="91">
        <f>SUBTOTAL(104,Tabela2[Data wystawienia FV])</f>
        <v>45565</v>
      </c>
      <c r="F111" s="88">
        <f>SUBTOTAL(101,Tabela2[Termin płatności])</f>
        <v>32.22935779816514</v>
      </c>
      <c r="G111" s="90">
        <f>SUBTOTAL(109,Tabela2[Kwota brutto])</f>
        <v>2991825</v>
      </c>
      <c r="H111" s="89">
        <f>SUBTOTAL(101,Tabela2[Podatek])</f>
        <v>0.23000000000000037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333D-861A-44B4-9A81-72F6A8387DDA}">
  <sheetPr codeName="Arkusz8">
    <tabColor rgb="FF263C8E"/>
  </sheetPr>
  <dimension ref="A1"/>
  <sheetViews>
    <sheetView showGridLines="0" tabSelected="1" topLeftCell="A4" workbookViewId="0">
      <selection activeCell="U12" sqref="U1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1418-40E0-4FED-860B-B47D0847EC90}">
  <sheetPr codeName="Arkusz9">
    <tabColor rgb="FF263C8E"/>
  </sheetPr>
  <dimension ref="A1:Q47"/>
  <sheetViews>
    <sheetView zoomScaleNormal="100" workbookViewId="0">
      <selection activeCell="A2" sqref="A2:A3"/>
    </sheetView>
  </sheetViews>
  <sheetFormatPr defaultColWidth="6.88671875" defaultRowHeight="14.4" x14ac:dyDescent="0.3"/>
  <cols>
    <col min="1" max="1" width="12.6640625" style="49" customWidth="1"/>
    <col min="2" max="2" width="36.109375" style="49" customWidth="1"/>
    <col min="3" max="10" width="13.88671875" style="49" customWidth="1"/>
    <col min="11" max="11" width="4.88671875" style="49" customWidth="1"/>
    <col min="12" max="12" width="21.21875" style="49" customWidth="1"/>
    <col min="13" max="13" width="7" style="60" customWidth="1"/>
    <col min="14" max="14" width="7.77734375" style="60" customWidth="1"/>
    <col min="15" max="15" width="6.88671875" style="49"/>
    <col min="16" max="16" width="6.6640625" style="49" bestFit="1" customWidth="1"/>
    <col min="17" max="254" width="6.88671875" style="49"/>
    <col min="255" max="255" width="15.109375" style="49" customWidth="1"/>
    <col min="256" max="256" width="54" style="49" customWidth="1"/>
    <col min="257" max="264" width="13.88671875" style="49" customWidth="1"/>
    <col min="265" max="510" width="6.88671875" style="49"/>
    <col min="511" max="511" width="15.109375" style="49" customWidth="1"/>
    <col min="512" max="512" width="54" style="49" customWidth="1"/>
    <col min="513" max="520" width="13.88671875" style="49" customWidth="1"/>
    <col min="521" max="766" width="6.88671875" style="49"/>
    <col min="767" max="767" width="15.109375" style="49" customWidth="1"/>
    <col min="768" max="768" width="54" style="49" customWidth="1"/>
    <col min="769" max="776" width="13.88671875" style="49" customWidth="1"/>
    <col min="777" max="1022" width="6.88671875" style="49"/>
    <col min="1023" max="1023" width="15.109375" style="49" customWidth="1"/>
    <col min="1024" max="1024" width="54" style="49" customWidth="1"/>
    <col min="1025" max="1032" width="13.88671875" style="49" customWidth="1"/>
    <col min="1033" max="1278" width="6.88671875" style="49"/>
    <col min="1279" max="1279" width="15.109375" style="49" customWidth="1"/>
    <col min="1280" max="1280" width="54" style="49" customWidth="1"/>
    <col min="1281" max="1288" width="13.88671875" style="49" customWidth="1"/>
    <col min="1289" max="1534" width="6.88671875" style="49"/>
    <col min="1535" max="1535" width="15.109375" style="49" customWidth="1"/>
    <col min="1536" max="1536" width="54" style="49" customWidth="1"/>
    <col min="1537" max="1544" width="13.88671875" style="49" customWidth="1"/>
    <col min="1545" max="1790" width="6.88671875" style="49"/>
    <col min="1791" max="1791" width="15.109375" style="49" customWidth="1"/>
    <col min="1792" max="1792" width="54" style="49" customWidth="1"/>
    <col min="1793" max="1800" width="13.88671875" style="49" customWidth="1"/>
    <col min="1801" max="2046" width="6.88671875" style="49"/>
    <col min="2047" max="2047" width="15.109375" style="49" customWidth="1"/>
    <col min="2048" max="2048" width="54" style="49" customWidth="1"/>
    <col min="2049" max="2056" width="13.88671875" style="49" customWidth="1"/>
    <col min="2057" max="2302" width="6.88671875" style="49"/>
    <col min="2303" max="2303" width="15.109375" style="49" customWidth="1"/>
    <col min="2304" max="2304" width="54" style="49" customWidth="1"/>
    <col min="2305" max="2312" width="13.88671875" style="49" customWidth="1"/>
    <col min="2313" max="2558" width="6.88671875" style="49"/>
    <col min="2559" max="2559" width="15.109375" style="49" customWidth="1"/>
    <col min="2560" max="2560" width="54" style="49" customWidth="1"/>
    <col min="2561" max="2568" width="13.88671875" style="49" customWidth="1"/>
    <col min="2569" max="2814" width="6.88671875" style="49"/>
    <col min="2815" max="2815" width="15.109375" style="49" customWidth="1"/>
    <col min="2816" max="2816" width="54" style="49" customWidth="1"/>
    <col min="2817" max="2824" width="13.88671875" style="49" customWidth="1"/>
    <col min="2825" max="3070" width="6.88671875" style="49"/>
    <col min="3071" max="3071" width="15.109375" style="49" customWidth="1"/>
    <col min="3072" max="3072" width="54" style="49" customWidth="1"/>
    <col min="3073" max="3080" width="13.88671875" style="49" customWidth="1"/>
    <col min="3081" max="3326" width="6.88671875" style="49"/>
    <col min="3327" max="3327" width="15.109375" style="49" customWidth="1"/>
    <col min="3328" max="3328" width="54" style="49" customWidth="1"/>
    <col min="3329" max="3336" width="13.88671875" style="49" customWidth="1"/>
    <col min="3337" max="3582" width="6.88671875" style="49"/>
    <col min="3583" max="3583" width="15.109375" style="49" customWidth="1"/>
    <col min="3584" max="3584" width="54" style="49" customWidth="1"/>
    <col min="3585" max="3592" width="13.88671875" style="49" customWidth="1"/>
    <col min="3593" max="3838" width="6.88671875" style="49"/>
    <col min="3839" max="3839" width="15.109375" style="49" customWidth="1"/>
    <col min="3840" max="3840" width="54" style="49" customWidth="1"/>
    <col min="3841" max="3848" width="13.88671875" style="49" customWidth="1"/>
    <col min="3849" max="4094" width="6.88671875" style="49"/>
    <col min="4095" max="4095" width="15.109375" style="49" customWidth="1"/>
    <col min="4096" max="4096" width="54" style="49" customWidth="1"/>
    <col min="4097" max="4104" width="13.88671875" style="49" customWidth="1"/>
    <col min="4105" max="4350" width="6.88671875" style="49"/>
    <col min="4351" max="4351" width="15.109375" style="49" customWidth="1"/>
    <col min="4352" max="4352" width="54" style="49" customWidth="1"/>
    <col min="4353" max="4360" width="13.88671875" style="49" customWidth="1"/>
    <col min="4361" max="4606" width="6.88671875" style="49"/>
    <col min="4607" max="4607" width="15.109375" style="49" customWidth="1"/>
    <col min="4608" max="4608" width="54" style="49" customWidth="1"/>
    <col min="4609" max="4616" width="13.88671875" style="49" customWidth="1"/>
    <col min="4617" max="4862" width="6.88671875" style="49"/>
    <col min="4863" max="4863" width="15.109375" style="49" customWidth="1"/>
    <col min="4864" max="4864" width="54" style="49" customWidth="1"/>
    <col min="4865" max="4872" width="13.88671875" style="49" customWidth="1"/>
    <col min="4873" max="5118" width="6.88671875" style="49"/>
    <col min="5119" max="5119" width="15.109375" style="49" customWidth="1"/>
    <col min="5120" max="5120" width="54" style="49" customWidth="1"/>
    <col min="5121" max="5128" width="13.88671875" style="49" customWidth="1"/>
    <col min="5129" max="5374" width="6.88671875" style="49"/>
    <col min="5375" max="5375" width="15.109375" style="49" customWidth="1"/>
    <col min="5376" max="5376" width="54" style="49" customWidth="1"/>
    <col min="5377" max="5384" width="13.88671875" style="49" customWidth="1"/>
    <col min="5385" max="5630" width="6.88671875" style="49"/>
    <col min="5631" max="5631" width="15.109375" style="49" customWidth="1"/>
    <col min="5632" max="5632" width="54" style="49" customWidth="1"/>
    <col min="5633" max="5640" width="13.88671875" style="49" customWidth="1"/>
    <col min="5641" max="5886" width="6.88671875" style="49"/>
    <col min="5887" max="5887" width="15.109375" style="49" customWidth="1"/>
    <col min="5888" max="5888" width="54" style="49" customWidth="1"/>
    <col min="5889" max="5896" width="13.88671875" style="49" customWidth="1"/>
    <col min="5897" max="6142" width="6.88671875" style="49"/>
    <col min="6143" max="6143" width="15.109375" style="49" customWidth="1"/>
    <col min="6144" max="6144" width="54" style="49" customWidth="1"/>
    <col min="6145" max="6152" width="13.88671875" style="49" customWidth="1"/>
    <col min="6153" max="6398" width="6.88671875" style="49"/>
    <col min="6399" max="6399" width="15.109375" style="49" customWidth="1"/>
    <col min="6400" max="6400" width="54" style="49" customWidth="1"/>
    <col min="6401" max="6408" width="13.88671875" style="49" customWidth="1"/>
    <col min="6409" max="6654" width="6.88671875" style="49"/>
    <col min="6655" max="6655" width="15.109375" style="49" customWidth="1"/>
    <col min="6656" max="6656" width="54" style="49" customWidth="1"/>
    <col min="6657" max="6664" width="13.88671875" style="49" customWidth="1"/>
    <col min="6665" max="6910" width="6.88671875" style="49"/>
    <col min="6911" max="6911" width="15.109375" style="49" customWidth="1"/>
    <col min="6912" max="6912" width="54" style="49" customWidth="1"/>
    <col min="6913" max="6920" width="13.88671875" style="49" customWidth="1"/>
    <col min="6921" max="7166" width="6.88671875" style="49"/>
    <col min="7167" max="7167" width="15.109375" style="49" customWidth="1"/>
    <col min="7168" max="7168" width="54" style="49" customWidth="1"/>
    <col min="7169" max="7176" width="13.88671875" style="49" customWidth="1"/>
    <col min="7177" max="7422" width="6.88671875" style="49"/>
    <col min="7423" max="7423" width="15.109375" style="49" customWidth="1"/>
    <col min="7424" max="7424" width="54" style="49" customWidth="1"/>
    <col min="7425" max="7432" width="13.88671875" style="49" customWidth="1"/>
    <col min="7433" max="7678" width="6.88671875" style="49"/>
    <col min="7679" max="7679" width="15.109375" style="49" customWidth="1"/>
    <col min="7680" max="7680" width="54" style="49" customWidth="1"/>
    <col min="7681" max="7688" width="13.88671875" style="49" customWidth="1"/>
    <col min="7689" max="7934" width="6.88671875" style="49"/>
    <col min="7935" max="7935" width="15.109375" style="49" customWidth="1"/>
    <col min="7936" max="7936" width="54" style="49" customWidth="1"/>
    <col min="7937" max="7944" width="13.88671875" style="49" customWidth="1"/>
    <col min="7945" max="8190" width="6.88671875" style="49"/>
    <col min="8191" max="8191" width="15.109375" style="49" customWidth="1"/>
    <col min="8192" max="8192" width="54" style="49" customWidth="1"/>
    <col min="8193" max="8200" width="13.88671875" style="49" customWidth="1"/>
    <col min="8201" max="8446" width="6.88671875" style="49"/>
    <col min="8447" max="8447" width="15.109375" style="49" customWidth="1"/>
    <col min="8448" max="8448" width="54" style="49" customWidth="1"/>
    <col min="8449" max="8456" width="13.88671875" style="49" customWidth="1"/>
    <col min="8457" max="8702" width="6.88671875" style="49"/>
    <col min="8703" max="8703" width="15.109375" style="49" customWidth="1"/>
    <col min="8704" max="8704" width="54" style="49" customWidth="1"/>
    <col min="8705" max="8712" width="13.88671875" style="49" customWidth="1"/>
    <col min="8713" max="8958" width="6.88671875" style="49"/>
    <col min="8959" max="8959" width="15.109375" style="49" customWidth="1"/>
    <col min="8960" max="8960" width="54" style="49" customWidth="1"/>
    <col min="8961" max="8968" width="13.88671875" style="49" customWidth="1"/>
    <col min="8969" max="9214" width="6.88671875" style="49"/>
    <col min="9215" max="9215" width="15.109375" style="49" customWidth="1"/>
    <col min="9216" max="9216" width="54" style="49" customWidth="1"/>
    <col min="9217" max="9224" width="13.88671875" style="49" customWidth="1"/>
    <col min="9225" max="9470" width="6.88671875" style="49"/>
    <col min="9471" max="9471" width="15.109375" style="49" customWidth="1"/>
    <col min="9472" max="9472" width="54" style="49" customWidth="1"/>
    <col min="9473" max="9480" width="13.88671875" style="49" customWidth="1"/>
    <col min="9481" max="9726" width="6.88671875" style="49"/>
    <col min="9727" max="9727" width="15.109375" style="49" customWidth="1"/>
    <col min="9728" max="9728" width="54" style="49" customWidth="1"/>
    <col min="9729" max="9736" width="13.88671875" style="49" customWidth="1"/>
    <col min="9737" max="9982" width="6.88671875" style="49"/>
    <col min="9983" max="9983" width="15.109375" style="49" customWidth="1"/>
    <col min="9984" max="9984" width="54" style="49" customWidth="1"/>
    <col min="9985" max="9992" width="13.88671875" style="49" customWidth="1"/>
    <col min="9993" max="10238" width="6.88671875" style="49"/>
    <col min="10239" max="10239" width="15.109375" style="49" customWidth="1"/>
    <col min="10240" max="10240" width="54" style="49" customWidth="1"/>
    <col min="10241" max="10248" width="13.88671875" style="49" customWidth="1"/>
    <col min="10249" max="10494" width="6.88671875" style="49"/>
    <col min="10495" max="10495" width="15.109375" style="49" customWidth="1"/>
    <col min="10496" max="10496" width="54" style="49" customWidth="1"/>
    <col min="10497" max="10504" width="13.88671875" style="49" customWidth="1"/>
    <col min="10505" max="10750" width="6.88671875" style="49"/>
    <col min="10751" max="10751" width="15.109375" style="49" customWidth="1"/>
    <col min="10752" max="10752" width="54" style="49" customWidth="1"/>
    <col min="10753" max="10760" width="13.88671875" style="49" customWidth="1"/>
    <col min="10761" max="11006" width="6.88671875" style="49"/>
    <col min="11007" max="11007" width="15.109375" style="49" customWidth="1"/>
    <col min="11008" max="11008" width="54" style="49" customWidth="1"/>
    <col min="11009" max="11016" width="13.88671875" style="49" customWidth="1"/>
    <col min="11017" max="11262" width="6.88671875" style="49"/>
    <col min="11263" max="11263" width="15.109375" style="49" customWidth="1"/>
    <col min="11264" max="11264" width="54" style="49" customWidth="1"/>
    <col min="11265" max="11272" width="13.88671875" style="49" customWidth="1"/>
    <col min="11273" max="11518" width="6.88671875" style="49"/>
    <col min="11519" max="11519" width="15.109375" style="49" customWidth="1"/>
    <col min="11520" max="11520" width="54" style="49" customWidth="1"/>
    <col min="11521" max="11528" width="13.88671875" style="49" customWidth="1"/>
    <col min="11529" max="11774" width="6.88671875" style="49"/>
    <col min="11775" max="11775" width="15.109375" style="49" customWidth="1"/>
    <col min="11776" max="11776" width="54" style="49" customWidth="1"/>
    <col min="11777" max="11784" width="13.88671875" style="49" customWidth="1"/>
    <col min="11785" max="12030" width="6.88671875" style="49"/>
    <col min="12031" max="12031" width="15.109375" style="49" customWidth="1"/>
    <col min="12032" max="12032" width="54" style="49" customWidth="1"/>
    <col min="12033" max="12040" width="13.88671875" style="49" customWidth="1"/>
    <col min="12041" max="12286" width="6.88671875" style="49"/>
    <col min="12287" max="12287" width="15.109375" style="49" customWidth="1"/>
    <col min="12288" max="12288" width="54" style="49" customWidth="1"/>
    <col min="12289" max="12296" width="13.88671875" style="49" customWidth="1"/>
    <col min="12297" max="12542" width="6.88671875" style="49"/>
    <col min="12543" max="12543" width="15.109375" style="49" customWidth="1"/>
    <col min="12544" max="12544" width="54" style="49" customWidth="1"/>
    <col min="12545" max="12552" width="13.88671875" style="49" customWidth="1"/>
    <col min="12553" max="12798" width="6.88671875" style="49"/>
    <col min="12799" max="12799" width="15.109375" style="49" customWidth="1"/>
    <col min="12800" max="12800" width="54" style="49" customWidth="1"/>
    <col min="12801" max="12808" width="13.88671875" style="49" customWidth="1"/>
    <col min="12809" max="13054" width="6.88671875" style="49"/>
    <col min="13055" max="13055" width="15.109375" style="49" customWidth="1"/>
    <col min="13056" max="13056" width="54" style="49" customWidth="1"/>
    <col min="13057" max="13064" width="13.88671875" style="49" customWidth="1"/>
    <col min="13065" max="13310" width="6.88671875" style="49"/>
    <col min="13311" max="13311" width="15.109375" style="49" customWidth="1"/>
    <col min="13312" max="13312" width="54" style="49" customWidth="1"/>
    <col min="13313" max="13320" width="13.88671875" style="49" customWidth="1"/>
    <col min="13321" max="13566" width="6.88671875" style="49"/>
    <col min="13567" max="13567" width="15.109375" style="49" customWidth="1"/>
    <col min="13568" max="13568" width="54" style="49" customWidth="1"/>
    <col min="13569" max="13576" width="13.88671875" style="49" customWidth="1"/>
    <col min="13577" max="13822" width="6.88671875" style="49"/>
    <col min="13823" max="13823" width="15.109375" style="49" customWidth="1"/>
    <col min="13824" max="13824" width="54" style="49" customWidth="1"/>
    <col min="13825" max="13832" width="13.88671875" style="49" customWidth="1"/>
    <col min="13833" max="14078" width="6.88671875" style="49"/>
    <col min="14079" max="14079" width="15.109375" style="49" customWidth="1"/>
    <col min="14080" max="14080" width="54" style="49" customWidth="1"/>
    <col min="14081" max="14088" width="13.88671875" style="49" customWidth="1"/>
    <col min="14089" max="14334" width="6.88671875" style="49"/>
    <col min="14335" max="14335" width="15.109375" style="49" customWidth="1"/>
    <col min="14336" max="14336" width="54" style="49" customWidth="1"/>
    <col min="14337" max="14344" width="13.88671875" style="49" customWidth="1"/>
    <col min="14345" max="14590" width="6.88671875" style="49"/>
    <col min="14591" max="14591" width="15.109375" style="49" customWidth="1"/>
    <col min="14592" max="14592" width="54" style="49" customWidth="1"/>
    <col min="14593" max="14600" width="13.88671875" style="49" customWidth="1"/>
    <col min="14601" max="14846" width="6.88671875" style="49"/>
    <col min="14847" max="14847" width="15.109375" style="49" customWidth="1"/>
    <col min="14848" max="14848" width="54" style="49" customWidth="1"/>
    <col min="14849" max="14856" width="13.88671875" style="49" customWidth="1"/>
    <col min="14857" max="15102" width="6.88671875" style="49"/>
    <col min="15103" max="15103" width="15.109375" style="49" customWidth="1"/>
    <col min="15104" max="15104" width="54" style="49" customWidth="1"/>
    <col min="15105" max="15112" width="13.88671875" style="49" customWidth="1"/>
    <col min="15113" max="15358" width="6.88671875" style="49"/>
    <col min="15359" max="15359" width="15.109375" style="49" customWidth="1"/>
    <col min="15360" max="15360" width="54" style="49" customWidth="1"/>
    <col min="15361" max="15368" width="13.88671875" style="49" customWidth="1"/>
    <col min="15369" max="15614" width="6.88671875" style="49"/>
    <col min="15615" max="15615" width="15.109375" style="49" customWidth="1"/>
    <col min="15616" max="15616" width="54" style="49" customWidth="1"/>
    <col min="15617" max="15624" width="13.88671875" style="49" customWidth="1"/>
    <col min="15625" max="15870" width="6.88671875" style="49"/>
    <col min="15871" max="15871" width="15.109375" style="49" customWidth="1"/>
    <col min="15872" max="15872" width="54" style="49" customWidth="1"/>
    <col min="15873" max="15880" width="13.88671875" style="49" customWidth="1"/>
    <col min="15881" max="16126" width="6.88671875" style="49"/>
    <col min="16127" max="16127" width="15.109375" style="49" customWidth="1"/>
    <col min="16128" max="16128" width="54" style="49" customWidth="1"/>
    <col min="16129" max="16136" width="13.88671875" style="49" customWidth="1"/>
    <col min="16137" max="16384" width="6.88671875" style="49"/>
  </cols>
  <sheetData>
    <row r="1" spans="1:17" x14ac:dyDescent="0.3">
      <c r="A1" s="48" t="s">
        <v>212</v>
      </c>
      <c r="L1" s="49" t="b">
        <f>LEFT($A4,3)=$M$5</f>
        <v>0</v>
      </c>
    </row>
    <row r="2" spans="1:17" ht="45.75" customHeight="1" x14ac:dyDescent="0.3">
      <c r="A2" s="73" t="s">
        <v>213</v>
      </c>
      <c r="B2" s="74" t="s">
        <v>214</v>
      </c>
      <c r="C2" s="74" t="s">
        <v>215</v>
      </c>
      <c r="D2" s="74"/>
      <c r="E2" s="73" t="s">
        <v>216</v>
      </c>
      <c r="F2" s="73"/>
      <c r="G2" s="73" t="s">
        <v>217</v>
      </c>
      <c r="H2" s="73"/>
      <c r="I2" s="73" t="s">
        <v>218</v>
      </c>
      <c r="J2" s="73"/>
      <c r="Q2" s="52"/>
    </row>
    <row r="3" spans="1:17" ht="12.75" customHeight="1" x14ac:dyDescent="0.3">
      <c r="A3" s="73"/>
      <c r="B3" s="74"/>
      <c r="C3" s="53" t="s">
        <v>219</v>
      </c>
      <c r="D3" s="53" t="s">
        <v>220</v>
      </c>
      <c r="E3" s="53" t="s">
        <v>219</v>
      </c>
      <c r="F3" s="53" t="s">
        <v>220</v>
      </c>
      <c r="G3" s="53" t="s">
        <v>219</v>
      </c>
      <c r="H3" s="53" t="s">
        <v>220</v>
      </c>
      <c r="I3" s="53" t="s">
        <v>219</v>
      </c>
      <c r="J3" s="53" t="s">
        <v>220</v>
      </c>
      <c r="Q3" s="52" t="s">
        <v>224</v>
      </c>
    </row>
    <row r="4" spans="1:17" ht="28.8" x14ac:dyDescent="0.3">
      <c r="A4" s="50" t="s">
        <v>224</v>
      </c>
      <c r="B4" s="50" t="s">
        <v>225</v>
      </c>
      <c r="C4" s="51">
        <v>390830590.13999999</v>
      </c>
      <c r="D4" s="50"/>
      <c r="E4" s="51">
        <v>143052.48000000001</v>
      </c>
      <c r="F4" s="50"/>
      <c r="G4" s="51">
        <v>390973642.62</v>
      </c>
      <c r="H4" s="50"/>
      <c r="I4" s="51">
        <v>390973642.62</v>
      </c>
      <c r="J4" s="50"/>
      <c r="L4" s="59" t="s">
        <v>221</v>
      </c>
      <c r="Q4" s="52" t="s">
        <v>230</v>
      </c>
    </row>
    <row r="5" spans="1:17" ht="18" x14ac:dyDescent="0.3">
      <c r="A5" s="50" t="s">
        <v>226</v>
      </c>
      <c r="B5" s="50" t="s">
        <v>227</v>
      </c>
      <c r="C5" s="51">
        <v>19119903.52</v>
      </c>
      <c r="D5" s="50"/>
      <c r="E5" s="50"/>
      <c r="F5" s="50"/>
      <c r="G5" s="51">
        <v>19119903.52</v>
      </c>
      <c r="H5" s="50"/>
      <c r="I5" s="51">
        <v>19119903.52</v>
      </c>
      <c r="J5" s="50"/>
      <c r="L5" s="55" t="s">
        <v>222</v>
      </c>
      <c r="M5" s="61"/>
      <c r="N5" s="62" t="s">
        <v>219</v>
      </c>
      <c r="Q5" s="52" t="s">
        <v>223</v>
      </c>
    </row>
    <row r="6" spans="1:17" ht="20.399999999999999" customHeight="1" x14ac:dyDescent="0.25">
      <c r="A6" s="50" t="s">
        <v>228</v>
      </c>
      <c r="B6" s="50" t="s">
        <v>229</v>
      </c>
      <c r="C6" s="51">
        <v>371710686.62</v>
      </c>
      <c r="D6" s="50"/>
      <c r="E6" s="51">
        <v>143052.48000000001</v>
      </c>
      <c r="F6" s="50"/>
      <c r="G6" s="51">
        <v>371853739.10000002</v>
      </c>
      <c r="H6" s="50"/>
      <c r="I6" s="51">
        <v>371853739.10000002</v>
      </c>
      <c r="J6" s="50"/>
      <c r="L6" s="54" t="str">
        <f>_xlfn.IFNA(VLOOKUP(M5,A:B,2,0),"")</f>
        <v/>
      </c>
      <c r="Q6" s="52" t="s">
        <v>263</v>
      </c>
    </row>
    <row r="7" spans="1:17" x14ac:dyDescent="0.3">
      <c r="A7" s="50" t="s">
        <v>230</v>
      </c>
      <c r="B7" s="50" t="s">
        <v>231</v>
      </c>
      <c r="C7" s="51">
        <v>3290742.06</v>
      </c>
      <c r="D7" s="50"/>
      <c r="E7" s="50"/>
      <c r="F7" s="50"/>
      <c r="G7" s="51">
        <v>3290742.06</v>
      </c>
      <c r="H7" s="50"/>
      <c r="I7" s="51">
        <v>3290742.06</v>
      </c>
      <c r="J7" s="50"/>
      <c r="Q7" s="52" t="s">
        <v>269</v>
      </c>
    </row>
    <row r="8" spans="1:17" ht="28.8" x14ac:dyDescent="0.3">
      <c r="A8" s="50" t="s">
        <v>232</v>
      </c>
      <c r="B8" s="50" t="s">
        <v>233</v>
      </c>
      <c r="C8" s="51">
        <v>3269598.17</v>
      </c>
      <c r="D8" s="50"/>
      <c r="E8" s="50"/>
      <c r="F8" s="50"/>
      <c r="G8" s="51">
        <v>3269598.17</v>
      </c>
      <c r="H8" s="50"/>
      <c r="I8" s="51">
        <v>3269598.17</v>
      </c>
      <c r="J8" s="50"/>
      <c r="L8" s="58" t="str">
        <f>"Suma konta " &amp;M5</f>
        <v xml:space="preserve">Suma konta </v>
      </c>
    </row>
    <row r="9" spans="1:17" ht="18.600000000000001" customHeight="1" x14ac:dyDescent="0.3">
      <c r="A9" s="50" t="s">
        <v>234</v>
      </c>
      <c r="B9" s="50" t="s">
        <v>235</v>
      </c>
      <c r="C9" s="51">
        <v>418.77</v>
      </c>
      <c r="D9" s="50"/>
      <c r="E9" s="50"/>
      <c r="F9" s="50"/>
      <c r="G9" s="51">
        <v>418.77</v>
      </c>
      <c r="H9" s="50"/>
      <c r="I9" s="51">
        <v>418.77</v>
      </c>
      <c r="J9" s="50"/>
      <c r="L9" s="56"/>
    </row>
    <row r="10" spans="1:17" ht="18.600000000000001" customHeight="1" x14ac:dyDescent="0.3">
      <c r="A10" s="50" t="s">
        <v>236</v>
      </c>
      <c r="B10" s="50" t="s">
        <v>237</v>
      </c>
      <c r="C10" s="51">
        <v>20725.12</v>
      </c>
      <c r="D10" s="50"/>
      <c r="E10" s="50"/>
      <c r="F10" s="50"/>
      <c r="G10" s="51">
        <v>20725.12</v>
      </c>
      <c r="H10" s="50"/>
      <c r="I10" s="51">
        <v>20725.12</v>
      </c>
      <c r="J10" s="50"/>
    </row>
    <row r="11" spans="1:17" ht="21.6" customHeight="1" x14ac:dyDescent="0.3">
      <c r="A11" s="50" t="s">
        <v>223</v>
      </c>
      <c r="B11" s="50" t="s">
        <v>238</v>
      </c>
      <c r="C11" s="51">
        <v>1879292.92</v>
      </c>
      <c r="D11" s="50"/>
      <c r="E11" s="50"/>
      <c r="F11" s="50"/>
      <c r="G11" s="51">
        <v>1879292.92</v>
      </c>
      <c r="H11" s="50"/>
      <c r="I11" s="51">
        <v>1879292.92</v>
      </c>
      <c r="J11" s="50"/>
      <c r="L11" s="58" t="str">
        <f>"Suma subkont " &amp; M5</f>
        <v xml:space="preserve">Suma subkont </v>
      </c>
      <c r="Q11" s="52"/>
    </row>
    <row r="12" spans="1:17" ht="28.8" x14ac:dyDescent="0.3">
      <c r="A12" s="50" t="s">
        <v>239</v>
      </c>
      <c r="B12" s="50" t="s">
        <v>240</v>
      </c>
      <c r="C12" s="51">
        <v>40955.42</v>
      </c>
      <c r="D12" s="50"/>
      <c r="E12" s="50"/>
      <c r="F12" s="50"/>
      <c r="G12" s="51">
        <v>40955.42</v>
      </c>
      <c r="H12" s="50"/>
      <c r="I12" s="51">
        <v>40955.42</v>
      </c>
      <c r="J12" s="50"/>
      <c r="L12" s="56"/>
      <c r="Q12" s="52"/>
    </row>
    <row r="13" spans="1:17" ht="28.8" x14ac:dyDescent="0.3">
      <c r="A13" s="50" t="s">
        <v>241</v>
      </c>
      <c r="B13" s="50" t="s">
        <v>242</v>
      </c>
      <c r="C13" s="51">
        <v>54488.28</v>
      </c>
      <c r="D13" s="50"/>
      <c r="E13" s="50"/>
      <c r="F13" s="50"/>
      <c r="G13" s="51">
        <v>54488.28</v>
      </c>
      <c r="H13" s="50"/>
      <c r="I13" s="51">
        <v>54488.28</v>
      </c>
      <c r="J13" s="50"/>
      <c r="Q13" s="52"/>
    </row>
    <row r="14" spans="1:17" ht="28.8" x14ac:dyDescent="0.3">
      <c r="A14" s="50" t="s">
        <v>243</v>
      </c>
      <c r="B14" s="50" t="s">
        <v>244</v>
      </c>
      <c r="C14" s="50"/>
      <c r="D14" s="50"/>
      <c r="E14" s="50"/>
      <c r="F14" s="50"/>
      <c r="G14" s="50"/>
      <c r="H14" s="50"/>
      <c r="I14" s="50"/>
      <c r="J14" s="50"/>
      <c r="L14" s="57" t="b">
        <f>L9=L12</f>
        <v>1</v>
      </c>
    </row>
    <row r="15" spans="1:17" ht="28.8" x14ac:dyDescent="0.3">
      <c r="A15" s="50" t="s">
        <v>245</v>
      </c>
      <c r="B15" s="50" t="s">
        <v>246</v>
      </c>
      <c r="C15" s="51">
        <v>30168.95</v>
      </c>
      <c r="D15" s="50"/>
      <c r="E15" s="50"/>
      <c r="F15" s="50"/>
      <c r="G15" s="51">
        <v>30168.95</v>
      </c>
      <c r="H15" s="50"/>
      <c r="I15" s="51">
        <v>30168.95</v>
      </c>
      <c r="J15" s="50"/>
      <c r="Q15"/>
    </row>
    <row r="16" spans="1:17" ht="28.8" x14ac:dyDescent="0.3">
      <c r="A16" s="50" t="s">
        <v>247</v>
      </c>
      <c r="B16" s="50" t="s">
        <v>248</v>
      </c>
      <c r="C16" s="51">
        <v>54547.72</v>
      </c>
      <c r="D16" s="50"/>
      <c r="E16" s="50"/>
      <c r="F16" s="50"/>
      <c r="G16" s="51">
        <v>54547.72</v>
      </c>
      <c r="H16" s="50"/>
      <c r="I16" s="51">
        <v>54547.72</v>
      </c>
      <c r="J16" s="50"/>
      <c r="Q16"/>
    </row>
    <row r="17" spans="1:17" ht="28.8" x14ac:dyDescent="0.3">
      <c r="A17" s="50" t="s">
        <v>249</v>
      </c>
      <c r="B17" s="50" t="s">
        <v>250</v>
      </c>
      <c r="C17" s="51">
        <v>61950.48</v>
      </c>
      <c r="D17" s="50"/>
      <c r="E17" s="50"/>
      <c r="F17" s="50"/>
      <c r="G17" s="51">
        <v>61950.48</v>
      </c>
      <c r="H17" s="50"/>
      <c r="I17" s="51">
        <v>61950.48</v>
      </c>
      <c r="J17" s="50"/>
      <c r="Q17"/>
    </row>
    <row r="18" spans="1:17" x14ac:dyDescent="0.3">
      <c r="A18" s="50" t="s">
        <v>251</v>
      </c>
      <c r="B18" s="50" t="s">
        <v>252</v>
      </c>
      <c r="C18" s="51">
        <v>43950.43</v>
      </c>
      <c r="D18" s="50"/>
      <c r="E18" s="50"/>
      <c r="F18" s="50"/>
      <c r="G18" s="51">
        <v>43950.43</v>
      </c>
      <c r="H18" s="50"/>
      <c r="I18" s="51">
        <v>43950.43</v>
      </c>
      <c r="J18" s="50"/>
      <c r="Q18"/>
    </row>
    <row r="19" spans="1:17" x14ac:dyDescent="0.3">
      <c r="A19" s="50" t="s">
        <v>253</v>
      </c>
      <c r="B19" s="50" t="s">
        <v>254</v>
      </c>
      <c r="C19" s="51">
        <v>18590.57</v>
      </c>
      <c r="D19" s="50"/>
      <c r="E19" s="50"/>
      <c r="F19" s="50"/>
      <c r="G19" s="51">
        <v>18590.57</v>
      </c>
      <c r="H19" s="50"/>
      <c r="I19" s="51">
        <v>18590.57</v>
      </c>
      <c r="J19" s="50"/>
      <c r="Q19"/>
    </row>
    <row r="20" spans="1:17" x14ac:dyDescent="0.3">
      <c r="A20" s="50" t="s">
        <v>255</v>
      </c>
      <c r="B20" s="50" t="s">
        <v>256</v>
      </c>
      <c r="C20" s="51">
        <v>17121.95</v>
      </c>
      <c r="D20" s="50"/>
      <c r="E20" s="50"/>
      <c r="F20" s="50"/>
      <c r="G20" s="51">
        <v>17121.95</v>
      </c>
      <c r="H20" s="50"/>
      <c r="I20" s="51">
        <v>17121.95</v>
      </c>
      <c r="J20" s="50"/>
      <c r="Q20"/>
    </row>
    <row r="21" spans="1:17" x14ac:dyDescent="0.3">
      <c r="A21" s="50" t="s">
        <v>257</v>
      </c>
      <c r="B21" s="50" t="s">
        <v>258</v>
      </c>
      <c r="C21" s="51">
        <v>1497895.14</v>
      </c>
      <c r="D21" s="50"/>
      <c r="E21" s="50"/>
      <c r="F21" s="50"/>
      <c r="G21" s="51">
        <v>1497895.14</v>
      </c>
      <c r="H21" s="50"/>
      <c r="I21" s="51">
        <v>1497895.14</v>
      </c>
      <c r="J21" s="50"/>
      <c r="Q21"/>
    </row>
    <row r="22" spans="1:17" ht="28.8" x14ac:dyDescent="0.3">
      <c r="A22" s="50" t="s">
        <v>259</v>
      </c>
      <c r="B22" s="50" t="s">
        <v>260</v>
      </c>
      <c r="C22" s="51">
        <v>25319.67</v>
      </c>
      <c r="D22" s="50"/>
      <c r="E22" s="50"/>
      <c r="F22" s="50"/>
      <c r="G22" s="51">
        <v>25319.67</v>
      </c>
      <c r="H22" s="50"/>
      <c r="I22" s="51">
        <v>25319.67</v>
      </c>
      <c r="J22" s="50"/>
      <c r="Q22"/>
    </row>
    <row r="23" spans="1:17" x14ac:dyDescent="0.3">
      <c r="A23" s="50" t="s">
        <v>261</v>
      </c>
      <c r="B23" s="50" t="s">
        <v>262</v>
      </c>
      <c r="C23" s="51">
        <v>34304.31</v>
      </c>
      <c r="D23" s="50"/>
      <c r="E23" s="50"/>
      <c r="F23" s="50"/>
      <c r="G23" s="51">
        <v>34304.31</v>
      </c>
      <c r="H23" s="50"/>
      <c r="I23" s="51">
        <v>34304.31</v>
      </c>
      <c r="J23" s="50"/>
      <c r="Q23"/>
    </row>
    <row r="24" spans="1:17" ht="28.8" x14ac:dyDescent="0.3">
      <c r="A24" s="50" t="s">
        <v>263</v>
      </c>
      <c r="B24" s="50" t="s">
        <v>264</v>
      </c>
      <c r="C24" s="50"/>
      <c r="D24" s="51">
        <v>206383682.58000001</v>
      </c>
      <c r="E24" s="50"/>
      <c r="F24" s="51">
        <v>945585.19</v>
      </c>
      <c r="G24" s="50"/>
      <c r="H24" s="51">
        <v>207329267.77000001</v>
      </c>
      <c r="I24" s="50"/>
      <c r="J24" s="51">
        <v>207329267.77000001</v>
      </c>
      <c r="Q24"/>
    </row>
    <row r="25" spans="1:17" x14ac:dyDescent="0.3">
      <c r="A25" s="50" t="s">
        <v>265</v>
      </c>
      <c r="B25" s="50" t="s">
        <v>266</v>
      </c>
      <c r="C25" s="50"/>
      <c r="D25" s="51">
        <v>10800703.52</v>
      </c>
      <c r="E25" s="50"/>
      <c r="F25" s="51">
        <v>47308.27</v>
      </c>
      <c r="G25" s="50"/>
      <c r="H25" s="51">
        <v>10848011.789999999</v>
      </c>
      <c r="I25" s="50"/>
      <c r="J25" s="51">
        <v>10848011.789999999</v>
      </c>
      <c r="Q25"/>
    </row>
    <row r="26" spans="1:17" ht="28.8" x14ac:dyDescent="0.3">
      <c r="A26" s="50" t="s">
        <v>267</v>
      </c>
      <c r="B26" s="50" t="s">
        <v>268</v>
      </c>
      <c r="C26" s="50"/>
      <c r="D26" s="51">
        <v>195582979.06</v>
      </c>
      <c r="E26" s="50"/>
      <c r="F26" s="51">
        <v>898276.92</v>
      </c>
      <c r="G26" s="50"/>
      <c r="H26" s="51">
        <v>196481255.97999999</v>
      </c>
      <c r="I26" s="50"/>
      <c r="J26" s="51">
        <v>196481255.97999999</v>
      </c>
      <c r="Q26"/>
    </row>
    <row r="27" spans="1:17" ht="28.8" x14ac:dyDescent="0.3">
      <c r="A27" s="50" t="s">
        <v>269</v>
      </c>
      <c r="B27" s="50" t="s">
        <v>270</v>
      </c>
      <c r="C27" s="50"/>
      <c r="D27" s="51">
        <v>1678204.91</v>
      </c>
      <c r="E27" s="50"/>
      <c r="F27" s="51">
        <v>8161.42</v>
      </c>
      <c r="G27" s="50"/>
      <c r="H27" s="51">
        <v>1686366.33</v>
      </c>
      <c r="I27" s="50"/>
      <c r="J27" s="51">
        <v>1686366.33</v>
      </c>
      <c r="Q27"/>
    </row>
    <row r="28" spans="1:17" ht="28.8" x14ac:dyDescent="0.3">
      <c r="A28" s="50" t="s">
        <v>271</v>
      </c>
      <c r="B28" s="50" t="s">
        <v>272</v>
      </c>
      <c r="C28" s="50"/>
      <c r="D28" s="51">
        <v>32037.89</v>
      </c>
      <c r="E28" s="50"/>
      <c r="F28" s="50"/>
      <c r="G28" s="50"/>
      <c r="H28" s="51">
        <v>32037.89</v>
      </c>
      <c r="I28" s="50"/>
      <c r="J28" s="51">
        <v>32037.89</v>
      </c>
      <c r="Q28"/>
    </row>
    <row r="29" spans="1:17" ht="28.8" x14ac:dyDescent="0.3">
      <c r="A29" s="50" t="s">
        <v>273</v>
      </c>
      <c r="B29" s="50" t="s">
        <v>274</v>
      </c>
      <c r="C29" s="50"/>
      <c r="D29" s="51">
        <v>63405.810000000012</v>
      </c>
      <c r="E29" s="50"/>
      <c r="F29" s="50"/>
      <c r="G29" s="50"/>
      <c r="H29" s="51">
        <v>63405.810000000012</v>
      </c>
      <c r="I29" s="50"/>
      <c r="J29" s="51">
        <v>63405.810000000012</v>
      </c>
      <c r="Q29"/>
    </row>
    <row r="30" spans="1:17" ht="28.8" x14ac:dyDescent="0.3">
      <c r="A30" s="50" t="s">
        <v>275</v>
      </c>
      <c r="B30" s="50" t="s">
        <v>276</v>
      </c>
      <c r="C30" s="50"/>
      <c r="D30" s="50"/>
      <c r="E30" s="50"/>
      <c r="F30" s="50"/>
      <c r="G30" s="50"/>
      <c r="H30" s="50"/>
      <c r="I30" s="50"/>
      <c r="J30" s="50"/>
      <c r="Q30"/>
    </row>
    <row r="31" spans="1:17" ht="28.8" x14ac:dyDescent="0.3">
      <c r="A31" s="50" t="s">
        <v>277</v>
      </c>
      <c r="B31" s="50" t="s">
        <v>278</v>
      </c>
      <c r="C31" s="50"/>
      <c r="D31" s="51">
        <v>30168.95</v>
      </c>
      <c r="E31" s="50"/>
      <c r="F31" s="50"/>
      <c r="G31" s="50"/>
      <c r="H31" s="51">
        <v>30168.95</v>
      </c>
      <c r="I31" s="50"/>
      <c r="J31" s="51">
        <v>30168.95</v>
      </c>
      <c r="Q31"/>
    </row>
    <row r="32" spans="1:17" ht="28.8" x14ac:dyDescent="0.3">
      <c r="A32" s="50" t="s">
        <v>279</v>
      </c>
      <c r="B32" s="50" t="s">
        <v>295</v>
      </c>
      <c r="C32" s="50"/>
      <c r="D32" s="51">
        <v>54547.72</v>
      </c>
      <c r="E32" s="50"/>
      <c r="F32" s="50"/>
      <c r="G32" s="50"/>
      <c r="H32" s="51">
        <v>54547.72</v>
      </c>
      <c r="I32" s="50"/>
      <c r="J32" s="51">
        <v>54547.72</v>
      </c>
      <c r="Q32"/>
    </row>
    <row r="33" spans="1:17" ht="28.8" x14ac:dyDescent="0.3">
      <c r="A33" s="50" t="s">
        <v>280</v>
      </c>
      <c r="B33" s="50" t="s">
        <v>281</v>
      </c>
      <c r="C33" s="50"/>
      <c r="D33" s="51">
        <v>61950.48</v>
      </c>
      <c r="E33" s="50"/>
      <c r="F33" s="50"/>
      <c r="G33" s="50"/>
      <c r="H33" s="51">
        <v>61950.48</v>
      </c>
      <c r="I33" s="50"/>
      <c r="J33" s="51">
        <v>61950.48</v>
      </c>
      <c r="Q33"/>
    </row>
    <row r="34" spans="1:17" ht="28.8" x14ac:dyDescent="0.3">
      <c r="A34" s="50" t="s">
        <v>282</v>
      </c>
      <c r="B34" s="50" t="s">
        <v>283</v>
      </c>
      <c r="C34" s="50"/>
      <c r="D34" s="51">
        <v>43950.43</v>
      </c>
      <c r="E34" s="50"/>
      <c r="F34" s="50"/>
      <c r="G34" s="50"/>
      <c r="H34" s="51">
        <v>43950.43</v>
      </c>
      <c r="I34" s="50"/>
      <c r="J34" s="51">
        <v>43950.43</v>
      </c>
      <c r="Q34"/>
    </row>
    <row r="35" spans="1:17" ht="28.8" x14ac:dyDescent="0.3">
      <c r="A35" s="50" t="s">
        <v>284</v>
      </c>
      <c r="B35" s="50" t="s">
        <v>285</v>
      </c>
      <c r="C35" s="50"/>
      <c r="D35" s="51">
        <v>18590.57</v>
      </c>
      <c r="E35" s="50"/>
      <c r="F35" s="50"/>
      <c r="G35" s="50"/>
      <c r="H35" s="51">
        <v>18590.57</v>
      </c>
      <c r="I35" s="50"/>
      <c r="J35" s="51">
        <v>18590.57</v>
      </c>
      <c r="Q35"/>
    </row>
    <row r="36" spans="1:17" ht="28.8" x14ac:dyDescent="0.3">
      <c r="A36" s="50" t="s">
        <v>286</v>
      </c>
      <c r="B36" s="50" t="s">
        <v>287</v>
      </c>
      <c r="C36" s="50"/>
      <c r="D36" s="51">
        <v>17121.95</v>
      </c>
      <c r="E36" s="50"/>
      <c r="F36" s="50"/>
      <c r="G36" s="50"/>
      <c r="H36" s="51">
        <v>17121.95</v>
      </c>
      <c r="I36" s="50"/>
      <c r="J36" s="51">
        <v>17121.95</v>
      </c>
      <c r="Q36"/>
    </row>
    <row r="37" spans="1:17" ht="28.8" x14ac:dyDescent="0.3">
      <c r="A37" s="50" t="s">
        <v>288</v>
      </c>
      <c r="B37" s="50" t="s">
        <v>289</v>
      </c>
      <c r="C37" s="50"/>
      <c r="D37" s="51">
        <v>1296807.1299999999</v>
      </c>
      <c r="E37" s="50"/>
      <c r="F37" s="51">
        <v>8161.42</v>
      </c>
      <c r="G37" s="50"/>
      <c r="H37" s="51">
        <v>1304968.55</v>
      </c>
      <c r="I37" s="50"/>
      <c r="J37" s="51">
        <v>1304968.55</v>
      </c>
      <c r="Q37"/>
    </row>
    <row r="38" spans="1:17" ht="28.8" x14ac:dyDescent="0.3">
      <c r="A38" s="50" t="s">
        <v>290</v>
      </c>
      <c r="B38" s="50" t="s">
        <v>291</v>
      </c>
      <c r="C38" s="50"/>
      <c r="D38" s="51">
        <v>25319.67</v>
      </c>
      <c r="E38" s="50"/>
      <c r="F38" s="50"/>
      <c r="G38" s="50"/>
      <c r="H38" s="51">
        <v>25319.67</v>
      </c>
      <c r="I38" s="50"/>
      <c r="J38" s="51">
        <v>25319.67</v>
      </c>
      <c r="Q38"/>
    </row>
    <row r="39" spans="1:17" ht="28.8" x14ac:dyDescent="0.3">
      <c r="A39" s="50" t="s">
        <v>292</v>
      </c>
      <c r="B39" s="50" t="s">
        <v>293</v>
      </c>
      <c r="C39" s="50"/>
      <c r="D39" s="51">
        <v>34304.31</v>
      </c>
      <c r="E39" s="50"/>
      <c r="F39" s="50"/>
      <c r="G39" s="50"/>
      <c r="H39" s="51">
        <v>34304.31</v>
      </c>
      <c r="I39" s="50"/>
      <c r="J39" s="51">
        <v>34304.31</v>
      </c>
      <c r="Q39"/>
    </row>
    <row r="40" spans="1:17" x14ac:dyDescent="0.3">
      <c r="Q40"/>
    </row>
    <row r="41" spans="1:17" x14ac:dyDescent="0.3">
      <c r="Q41"/>
    </row>
    <row r="42" spans="1:17" x14ac:dyDescent="0.3">
      <c r="Q42"/>
    </row>
    <row r="43" spans="1:17" x14ac:dyDescent="0.3">
      <c r="Q43"/>
    </row>
    <row r="44" spans="1:17" x14ac:dyDescent="0.3">
      <c r="Q44"/>
    </row>
    <row r="45" spans="1:17" x14ac:dyDescent="0.3">
      <c r="Q45"/>
    </row>
    <row r="46" spans="1:17" x14ac:dyDescent="0.3">
      <c r="Q46"/>
    </row>
    <row r="47" spans="1:17" x14ac:dyDescent="0.3">
      <c r="Q47"/>
    </row>
  </sheetData>
  <mergeCells count="6">
    <mergeCell ref="I2:J2"/>
    <mergeCell ref="A2:A3"/>
    <mergeCell ref="B2:B3"/>
    <mergeCell ref="C2:D2"/>
    <mergeCell ref="E2:F2"/>
    <mergeCell ref="G2:H2"/>
  </mergeCells>
  <conditionalFormatting sqref="A4:J39">
    <cfRule type="expression" dxfId="12" priority="3">
      <formula>LEFT($A4,3)=$M$5</formula>
    </cfRule>
  </conditionalFormatting>
  <conditionalFormatting sqref="C4:C39">
    <cfRule type="expression" dxfId="11" priority="2">
      <formula>AND($C4&lt;&gt;"",$C4=$L$9)</formula>
    </cfRule>
  </conditionalFormatting>
  <conditionalFormatting sqref="D4:D39">
    <cfRule type="expression" dxfId="10" priority="1">
      <formula>AND($D4&lt;&gt;"",$D4=$L$9)</formula>
    </cfRule>
  </conditionalFormatting>
  <dataValidations count="2">
    <dataValidation type="list" allowBlank="1" showInputMessage="1" showErrorMessage="1" sqref="M5" xr:uid="{E9B537D7-6294-4389-AC73-42B40620840E}">
      <formula1>$Q$3:$Q$7</formula1>
    </dataValidation>
    <dataValidation type="list" allowBlank="1" showInputMessage="1" showErrorMessage="1" sqref="N5" xr:uid="{B0DA1B97-28DA-41FE-BC94-C9E4EB74CE13}">
      <formula1>$C$3:$D$3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23C2A7-3947-4A0B-89D0-09DD7AF8E3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EXPERT4YOU</vt:lpstr>
      <vt:lpstr>Lista szkoleń</vt:lpstr>
      <vt:lpstr>SORTOWANIE</vt:lpstr>
      <vt:lpstr>KURSY WALUT Z NBP</vt:lpstr>
      <vt:lpstr>UNIKATOWE WARTOŚCI</vt:lpstr>
      <vt:lpstr>ZABEZPIECZENIE DUPLIKAT.</vt:lpstr>
      <vt:lpstr>BLOKADA OSTAT. WIERSZA</vt:lpstr>
      <vt:lpstr>KOD RABATOWY</vt:lpstr>
      <vt:lpstr>ZOiS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dla księgowych - szybkie i efektywne rozwiązania</dc:title>
  <dc:creator>Sebastian Godziszewski</dc:creator>
  <cp:lastModifiedBy>Sebastian Godziszewski</cp:lastModifiedBy>
  <dcterms:created xsi:type="dcterms:W3CDTF">2022-02-19T14:48:09Z</dcterms:created>
  <dcterms:modified xsi:type="dcterms:W3CDTF">2024-10-01T09:36:38Z</dcterms:modified>
  <cp:category>EXPERT4YOU</cp:category>
</cp:coreProperties>
</file>